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schenok_ov\Desktop\Расчет СН на 2021 год\Уточненный расчет СН_ноябрь 2021 год\"/>
    </mc:Choice>
  </mc:AlternateContent>
  <bookViews>
    <workbookView xWindow="0" yWindow="0" windowWidth="28800" windowHeight="12435"/>
  </bookViews>
  <sheets>
    <sheet name="2021 год" sheetId="1" r:id="rId1"/>
  </sheets>
  <definedNames>
    <definedName name="_xlnm._FilterDatabase" localSheetId="0" hidden="1">'2021 год'!$A$31:$DB$123</definedName>
    <definedName name="TABLE" localSheetId="0">'2021 год'!#REF!</definedName>
    <definedName name="TABLE_2" localSheetId="0">'2021 год'!#REF!</definedName>
    <definedName name="_xlnm.Print_Titles" localSheetId="0">'2021 год'!$30:$30</definedName>
    <definedName name="_xlnm.Print_Area" localSheetId="0">'2021 год'!$A$1:$DB$142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98" i="1" l="1"/>
  <c r="CK106" i="1" l="1"/>
  <c r="CK73" i="1" l="1"/>
  <c r="BT73" i="1"/>
  <c r="AZ73" i="1"/>
  <c r="CK96" i="1" l="1"/>
  <c r="AZ96" i="1"/>
  <c r="CK87" i="1" l="1"/>
  <c r="AZ112" i="1" l="1"/>
  <c r="AZ104" i="1"/>
  <c r="AZ107" i="1"/>
  <c r="BT112" i="1"/>
  <c r="BT104" i="1" l="1"/>
  <c r="BT90" i="1" l="1"/>
  <c r="BT87" i="1"/>
  <c r="BT84" i="1"/>
  <c r="AZ93" i="1" l="1"/>
  <c r="CK93" i="1"/>
  <c r="BT93" i="1"/>
  <c r="CK90" i="1"/>
  <c r="AZ90" i="1"/>
  <c r="AZ87" i="1"/>
  <c r="CK84" i="1"/>
  <c r="CK83" i="1" s="1"/>
  <c r="CK80" i="1"/>
  <c r="BT80" i="1"/>
  <c r="AZ80" i="1"/>
  <c r="CK69" i="1"/>
  <c r="CK66" i="1"/>
  <c r="BT66" i="1"/>
  <c r="AZ66" i="1"/>
  <c r="AZ62" i="1" s="1"/>
  <c r="CK59" i="1"/>
  <c r="BT59" i="1"/>
  <c r="AZ59" i="1"/>
  <c r="CK52" i="1"/>
  <c r="BT52" i="1"/>
  <c r="AZ52" i="1"/>
  <c r="CK45" i="1"/>
  <c r="BT45" i="1"/>
  <c r="BT41" i="1" s="1"/>
  <c r="AZ45" i="1"/>
  <c r="AZ41" i="1" s="1"/>
  <c r="CK39" i="1"/>
  <c r="BT39" i="1"/>
  <c r="AZ39" i="1"/>
  <c r="CK38" i="1"/>
  <c r="BT38" i="1"/>
  <c r="AZ38" i="1"/>
  <c r="CK62" i="1" l="1"/>
  <c r="CK37" i="1"/>
  <c r="BT37" i="1"/>
  <c r="CK55" i="1"/>
  <c r="AZ37" i="1"/>
  <c r="CK41" i="1"/>
  <c r="BT69" i="1"/>
  <c r="BT48" i="1"/>
  <c r="AZ55" i="1"/>
  <c r="BT55" i="1"/>
  <c r="BT62" i="1"/>
  <c r="AZ76" i="1"/>
  <c r="AZ69" i="1"/>
  <c r="BT76" i="1"/>
  <c r="BT33" i="1" s="1"/>
  <c r="CK48" i="1"/>
  <c r="CK76" i="1"/>
  <c r="AZ84" i="1"/>
  <c r="AZ83" i="1" s="1"/>
  <c r="AZ48" i="1"/>
  <c r="CK33" i="1" l="1"/>
  <c r="CK31" i="1" s="1"/>
  <c r="BT83" i="1"/>
  <c r="BT31" i="1" s="1"/>
  <c r="AZ33" i="1"/>
  <c r="AZ31" i="1" s="1"/>
  <c r="CK99" i="1"/>
  <c r="CK107" i="1" l="1"/>
  <c r="CK104" i="1" s="1"/>
  <c r="CK112" i="1" s="1"/>
  <c r="BT107" i="1"/>
  <c r="AZ99" i="1"/>
</calcChain>
</file>

<file path=xl/sharedStrings.xml><?xml version="1.0" encoding="utf-8"?>
<sst xmlns="http://schemas.openxmlformats.org/spreadsheetml/2006/main" count="317" uniqueCount="142">
  <si>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</si>
  <si>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</si>
  <si>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</si>
  <si>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</si>
  <si>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</si>
  <si>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</si>
  <si>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</si>
  <si>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</si>
  <si>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</si>
  <si>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</si>
  <si>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</si>
  <si>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</si>
  <si>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</si>
  <si>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</si>
  <si>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</si>
  <si>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</si>
  <si>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</si>
  <si>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</si>
  <si>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</si>
  <si>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</si>
  <si>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</si>
  <si>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</si>
  <si>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</si>
  <si>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</si>
  <si>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</si>
  <si>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</si>
  <si>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</si>
  <si>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</si>
  <si>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</si>
  <si>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</si>
  <si>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</si>
  <si>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</si>
  <si>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</si>
  <si>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</si>
  <si>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</si>
  <si>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</si>
  <si>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</si>
  <si>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</si>
  <si>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</si>
  <si>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</si>
  <si>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</si>
  <si>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</si>
  <si>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</si>
  <si>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</si>
  <si>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</si>
  <si>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</si>
  <si>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</si>
  <si>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</si>
  <si>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</si>
  <si>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</si>
  <si>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</si>
  <si>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</si>
  <si>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</si>
  <si>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</si>
  <si>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</si>
  <si>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</si>
  <si>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</si>
  <si>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</si>
  <si>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</si>
  <si>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</si>
  <si>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</si>
  <si>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</si>
  <si>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</si>
  <si>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</si>
  <si>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</si>
  <si>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</si>
  <si>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</si>
  <si>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</si>
  <si>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</si>
  <si>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</si>
  <si>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</si>
  <si>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</si>
  <si>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</si>
  <si>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</si>
  <si>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</si>
  <si>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</si>
  <si>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</si>
  <si>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</si>
  <si>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</si>
  <si>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</si>
  <si>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</si>
  <si>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</si>
  <si>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</si>
  <si>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</si>
  <si>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</si>
  <si>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</si>
  <si>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</si>
  <si>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</si>
  <si>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</si>
  <si>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</si>
  <si>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</si>
  <si>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</si>
  <si>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</si>
  <si>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</si>
  <si>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</si>
  <si>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</si>
  <si>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</si>
  <si>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</si>
  <si>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</si>
  <si>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</si>
  <si>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</si>
  <si>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</si>
  <si>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</si>
  <si>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</si>
  <si>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</si>
  <si>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</si>
  <si>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</si>
  <si>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</si>
  <si>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</si>
  <si>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</si>
  <si>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*) - Базовый период - год, предшествующий расчетному периоду регулирования.</t>
  </si>
  <si>
    <t xml:space="preserve">Необходимые расходы из прибыли </t>
  </si>
  <si>
    <t>**)</t>
  </si>
  <si>
    <t>**) - 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1554/17.</t>
  </si>
  <si>
    <t>сбытовых надбавок гарантирующего поставщика</t>
  </si>
  <si>
    <t>2021</t>
  </si>
  <si>
    <t>655000, Российская Федерация, Республика Хакасия, г. Абакан, ул. Пушкина, д. 74</t>
  </si>
  <si>
    <t>2460069527</t>
  </si>
  <si>
    <t>190102001</t>
  </si>
  <si>
    <t>Заворин Сергей Сергеевич</t>
  </si>
  <si>
    <t xml:space="preserve"> post@ab.rosseti-sib.ru</t>
  </si>
  <si>
    <t>8 (3902) 24 00 01</t>
  </si>
  <si>
    <t>9 (3902) 23 83 28</t>
  </si>
  <si>
    <t>Фактические показатели за год, предшествующий базовому периоду -
2019 год</t>
  </si>
  <si>
    <t>Показатели, утвержденные
на базовый
период* - 2020 год</t>
  </si>
  <si>
    <t>Предложения
на расчетный период регулирования - 
2021 год</t>
  </si>
  <si>
    <t>Фактические показатели за год, предшествующий базовому периоду - 2019 год</t>
  </si>
  <si>
    <t>Показатели, утвержденные
на базовый
период * - 2020 год</t>
  </si>
  <si>
    <t>Предложения
на расчетный период регулирования - 2021 год</t>
  </si>
  <si>
    <t xml:space="preserve">Чистая прибыль (убыток)*** 
</t>
  </si>
  <si>
    <t>***) - 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методическим указаниям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</t>
  </si>
  <si>
    <t>Количество точек учета по обслуживаемым договорам - всего****</t>
  </si>
  <si>
    <t xml:space="preserve">****)  указаны точки поставки, определенные в соотвествии с Методическими указаниями по расчету сбытовых надбавок гарантирующих поставщиков с использованием метода сравнения аналогов, утвержденных приказом ФАС России от 21.11.2017 г. № 1554/17. 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</si>
  <si>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</si>
  <si>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</si>
  <si>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 xml:space="preserve"> -</t>
  </si>
  <si>
    <t>Количество обслуживаемых договоров - всего*****</t>
  </si>
  <si>
    <t xml:space="preserve">*****) отсутствуют данные об утвержденых показателях на 2020 год.  </t>
  </si>
  <si>
    <t>Филиал публичного акционерного общества
"Россети Сибирь" - "Хакасэнерго"</t>
  </si>
  <si>
    <t>Филиал ПАО "Россети Сибирь" - "Хакасэнерго"</t>
  </si>
  <si>
    <t>Филиал публичного акционерного общества "Россети Сибирь" - "Хакасэнерго"</t>
  </si>
  <si>
    <t>сетевым организациям, приобретающим электрическую энергию в целях компенсации потерь электрической энергии в сетях (в том числе филиалу ПАО "Россети Сибирь" - "Хакасэнерго")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</si>
</sst>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119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Alignment="1">
      <alignment horizontal="left"/>
    </xf>
    <xf numFmtId="0" fontId="1" fillId="0" borderId="0" xfId="4" applyFont="1" applyFill="1" applyAlignment="1"/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49" fontId="5" fillId="0" borderId="3" xfId="1" applyNumberFormat="1" applyBorder="1" applyAlignment="1">
      <alignment horizontal="left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12 2 2 4" xfId="4"/>
    <cellStyle name="Обычный_стр.1_5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ab.mrsk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2"/>
  <sheetViews>
    <sheetView tabSelected="1" view="pageBreakPreview" topLeftCell="A127" zoomScaleNormal="100" zoomScaleSheetLayoutView="100" workbookViewId="0">
      <selection activeCell="FQ140" sqref="FQ140"/>
    </sheetView>
  </sheetViews>
  <sheetFormatPr defaultColWidth="0.85546875" defaultRowHeight="15.75" x14ac:dyDescent="0.25"/>
  <cols>
    <col min="1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24" width="13.7109375" style="2" customWidth="1"/>
    <col min="125" max="125" width="0.85546875" style="2"/>
    <col min="126" max="126" width="12.7109375" style="2" customWidth="1"/>
    <col min="127" max="16384" width="0.85546875" style="2"/>
  </cols>
  <sheetData>
    <row r="1" spans="1:106" s="1" customFormat="1" ht="12.75" x14ac:dyDescent="0.2"/>
    <row r="3" spans="1:106" x14ac:dyDescent="0.25">
      <c r="DB3" s="3"/>
    </row>
    <row r="5" spans="1:106" s="4" customFormat="1" ht="16.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</row>
    <row r="6" spans="1:106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06" s="4" customFormat="1" ht="16.5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</row>
    <row r="8" spans="1:106" s="4" customFormat="1" ht="33" customHeight="1" x14ac:dyDescent="0.25">
      <c r="A8" s="53" t="s">
        <v>114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1" t="s">
        <v>115</v>
      </c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4" t="s">
        <v>2</v>
      </c>
    </row>
    <row r="9" spans="1:106" s="4" customFormat="1" ht="16.5" x14ac:dyDescent="0.2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</row>
    <row r="11" spans="1:106" ht="30" customHeight="1" x14ac:dyDescent="0.25">
      <c r="A11" s="52" t="s">
        <v>138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</row>
    <row r="12" spans="1:106" s="1" customFormat="1" ht="12.75" x14ac:dyDescent="0.2">
      <c r="A12" s="43" t="s">
        <v>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</row>
    <row r="13" spans="1:106" x14ac:dyDescent="0.25">
      <c r="A13" s="44" t="s">
        <v>139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</row>
    <row r="15" spans="1:106" x14ac:dyDescent="0.25">
      <c r="A15" s="45" t="s">
        <v>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</row>
    <row r="17" spans="1:124" ht="25.5" customHeight="1" x14ac:dyDescent="0.25">
      <c r="A17" s="18" t="s">
        <v>6</v>
      </c>
      <c r="AA17" s="46" t="s">
        <v>140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</row>
    <row r="18" spans="1:124" x14ac:dyDescent="0.25">
      <c r="A18" s="2" t="s">
        <v>7</v>
      </c>
      <c r="AH18" s="48" t="s">
        <v>139</v>
      </c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</row>
    <row r="19" spans="1:124" x14ac:dyDescent="0.25">
      <c r="A19" s="2" t="s">
        <v>8</v>
      </c>
      <c r="X19" s="49" t="s">
        <v>116</v>
      </c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</row>
    <row r="20" spans="1:124" x14ac:dyDescent="0.25">
      <c r="A20" s="2" t="s">
        <v>9</v>
      </c>
      <c r="X20" s="58" t="s">
        <v>116</v>
      </c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</row>
    <row r="21" spans="1:124" x14ac:dyDescent="0.25">
      <c r="A21" s="2" t="s">
        <v>10</v>
      </c>
      <c r="H21" s="49" t="s">
        <v>117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</row>
    <row r="22" spans="1:124" x14ac:dyDescent="0.25">
      <c r="A22" s="2" t="s">
        <v>11</v>
      </c>
      <c r="H22" s="49" t="s">
        <v>118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</row>
    <row r="23" spans="1:124" x14ac:dyDescent="0.25">
      <c r="A23" s="2" t="s">
        <v>12</v>
      </c>
      <c r="Z23" s="48" t="s">
        <v>119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</row>
    <row r="24" spans="1:124" x14ac:dyDescent="0.25">
      <c r="A24" s="2" t="s">
        <v>13</v>
      </c>
      <c r="AF24" s="59" t="s">
        <v>120</v>
      </c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</row>
    <row r="25" spans="1:124" x14ac:dyDescent="0.25">
      <c r="A25" s="2" t="s">
        <v>14</v>
      </c>
      <c r="Z25" s="49" t="s">
        <v>121</v>
      </c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</row>
    <row r="26" spans="1:124" x14ac:dyDescent="0.25">
      <c r="A26" s="2" t="s">
        <v>15</v>
      </c>
      <c r="H26" s="49" t="s">
        <v>122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</row>
    <row r="28" spans="1:124" x14ac:dyDescent="0.25">
      <c r="A28" s="45" t="s">
        <v>16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</row>
    <row r="30" spans="1:124" s="1" customFormat="1" ht="57" customHeight="1" x14ac:dyDescent="0.2">
      <c r="A30" s="55" t="s">
        <v>17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J30" s="57" t="s">
        <v>18</v>
      </c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6"/>
      <c r="AZ30" s="57" t="s">
        <v>126</v>
      </c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6"/>
      <c r="BT30" s="57" t="s">
        <v>127</v>
      </c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6"/>
      <c r="CK30" s="57" t="s">
        <v>128</v>
      </c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6"/>
      <c r="DT30" s="7"/>
    </row>
    <row r="31" spans="1:124" s="1" customFormat="1" ht="39.75" customHeight="1" x14ac:dyDescent="0.2">
      <c r="A31" s="21" t="s">
        <v>19</v>
      </c>
      <c r="B31" s="21"/>
      <c r="C31" s="21"/>
      <c r="D31" s="21"/>
      <c r="E31" s="21"/>
      <c r="F31" s="21"/>
      <c r="G31" s="21"/>
      <c r="H31" s="63" t="s">
        <v>20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23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5"/>
      <c r="AZ31" s="64">
        <f>AZ33+AZ83+AZ93</f>
        <v>1810798.2069999999</v>
      </c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6"/>
      <c r="BT31" s="64">
        <f>BT33+BT83+BT93</f>
        <v>1750135.1</v>
      </c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6"/>
      <c r="CK31" s="64">
        <f>CK33+CK83+CK93</f>
        <v>1762980</v>
      </c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6"/>
      <c r="DS31" s="7"/>
      <c r="DT31" s="7"/>
    </row>
    <row r="32" spans="1:124" s="1" customFormat="1" ht="15" customHeight="1" x14ac:dyDescent="0.2">
      <c r="A32" s="21"/>
      <c r="B32" s="21"/>
      <c r="C32" s="21"/>
      <c r="D32" s="21"/>
      <c r="E32" s="21"/>
      <c r="F32" s="21"/>
      <c r="G32" s="21"/>
      <c r="H32" s="22" t="s">
        <v>21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3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5"/>
      <c r="AZ32" s="60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2"/>
      <c r="BT32" s="60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2"/>
      <c r="CK32" s="60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2"/>
    </row>
    <row r="33" spans="1:126" s="1" customFormat="1" ht="40.5" customHeight="1" x14ac:dyDescent="0.2">
      <c r="A33" s="21" t="s">
        <v>22</v>
      </c>
      <c r="B33" s="21"/>
      <c r="C33" s="21"/>
      <c r="D33" s="21"/>
      <c r="E33" s="21"/>
      <c r="F33" s="21"/>
      <c r="G33" s="21"/>
      <c r="H33" s="63" t="s">
        <v>23</v>
      </c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37" t="s">
        <v>24</v>
      </c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9"/>
      <c r="AZ33" s="40">
        <f>AZ41+AZ48+AZ55+AZ62+AZ69+AZ76</f>
        <v>653158</v>
      </c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2"/>
      <c r="BT33" s="40">
        <f>BT41+BT48+BT55+BT62+BT69+BT76</f>
        <v>628986</v>
      </c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2"/>
      <c r="CK33" s="40">
        <f>CK41+CK48+CK55+CK62+CK69+CK76</f>
        <v>664590</v>
      </c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2"/>
      <c r="DT33" s="7"/>
      <c r="DV33" s="7"/>
    </row>
    <row r="34" spans="1:126" s="1" customFormat="1" ht="27.75" customHeight="1" x14ac:dyDescent="0.2">
      <c r="A34" s="21" t="s">
        <v>25</v>
      </c>
      <c r="B34" s="21"/>
      <c r="C34" s="21"/>
      <c r="D34" s="21"/>
      <c r="E34" s="21"/>
      <c r="F34" s="21"/>
      <c r="G34" s="21"/>
      <c r="H34" s="22" t="s">
        <v>26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3" t="s">
        <v>24</v>
      </c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5"/>
      <c r="AZ34" s="60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2"/>
      <c r="BT34" s="26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8"/>
      <c r="CK34" s="26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8"/>
      <c r="DT34" s="7"/>
    </row>
    <row r="35" spans="1:126" s="1" customFormat="1" ht="15" customHeight="1" x14ac:dyDescent="0.2">
      <c r="A35" s="21"/>
      <c r="B35" s="21"/>
      <c r="C35" s="21"/>
      <c r="D35" s="21"/>
      <c r="E35" s="21"/>
      <c r="F35" s="21"/>
      <c r="G35" s="21"/>
      <c r="H35" s="22" t="s">
        <v>27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3" t="s">
        <v>24</v>
      </c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5"/>
      <c r="AZ35" s="60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2"/>
      <c r="BT35" s="26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8"/>
      <c r="CK35" s="26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8"/>
      <c r="DT35" s="7"/>
    </row>
    <row r="36" spans="1:126" s="1" customFormat="1" ht="15" customHeight="1" x14ac:dyDescent="0.2">
      <c r="A36" s="21"/>
      <c r="B36" s="21"/>
      <c r="C36" s="21"/>
      <c r="D36" s="21"/>
      <c r="E36" s="21"/>
      <c r="F36" s="21"/>
      <c r="G36" s="21"/>
      <c r="H36" s="22" t="s">
        <v>28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3" t="s">
        <v>24</v>
      </c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5"/>
      <c r="AZ36" s="60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2"/>
      <c r="BT36" s="26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8"/>
      <c r="CK36" s="26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8"/>
    </row>
    <row r="37" spans="1:126" s="1" customFormat="1" ht="15" customHeight="1" x14ac:dyDescent="0.2">
      <c r="A37" s="21" t="s">
        <v>29</v>
      </c>
      <c r="B37" s="21"/>
      <c r="C37" s="21"/>
      <c r="D37" s="21"/>
      <c r="E37" s="21"/>
      <c r="F37" s="21"/>
      <c r="G37" s="21"/>
      <c r="H37" s="22" t="s">
        <v>30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3" t="s">
        <v>24</v>
      </c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5"/>
      <c r="AZ37" s="26">
        <f>AZ38+AZ39</f>
        <v>653158</v>
      </c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8"/>
      <c r="BT37" s="26">
        <f>BT38+BT39</f>
        <v>628986</v>
      </c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8"/>
      <c r="CK37" s="26">
        <f>CK38+CK39</f>
        <v>664590</v>
      </c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8"/>
    </row>
    <row r="38" spans="1:126" s="1" customFormat="1" ht="15" customHeight="1" x14ac:dyDescent="0.2">
      <c r="A38" s="21"/>
      <c r="B38" s="21"/>
      <c r="C38" s="21"/>
      <c r="D38" s="21"/>
      <c r="E38" s="21"/>
      <c r="F38" s="21"/>
      <c r="G38" s="21"/>
      <c r="H38" s="22" t="s">
        <v>27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 t="s">
        <v>24</v>
      </c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5"/>
      <c r="AZ38" s="26">
        <f>AZ46+AZ53+AZ60+AZ67+AZ74+AZ81</f>
        <v>354724</v>
      </c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8"/>
      <c r="BT38" s="26">
        <f>BT46+BT53+BT60+BT67+BT74+BT81</f>
        <v>336166</v>
      </c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8"/>
      <c r="CK38" s="26">
        <f>CK46+CK53+CK60+CK67+CK74+CK81</f>
        <v>359599</v>
      </c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8"/>
    </row>
    <row r="39" spans="1:126" s="1" customFormat="1" ht="15" customHeight="1" x14ac:dyDescent="0.2">
      <c r="A39" s="21"/>
      <c r="B39" s="21"/>
      <c r="C39" s="21"/>
      <c r="D39" s="21"/>
      <c r="E39" s="21"/>
      <c r="F39" s="21"/>
      <c r="G39" s="21"/>
      <c r="H39" s="22" t="s">
        <v>28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3" t="s">
        <v>24</v>
      </c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5"/>
      <c r="AZ39" s="26">
        <f>AZ47+AZ54+AZ61+AZ68+AZ75+AZ82</f>
        <v>298434</v>
      </c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8"/>
      <c r="BT39" s="26">
        <f>BT47+BT54+BT61+BT68+BT75+BT82</f>
        <v>292820</v>
      </c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8"/>
      <c r="CK39" s="26">
        <f>CK47+CK54+CK61+CK68+CK75+CK82</f>
        <v>304991</v>
      </c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8"/>
    </row>
    <row r="40" spans="1:126" s="1" customFormat="1" ht="15" customHeight="1" x14ac:dyDescent="0.2">
      <c r="A40" s="21"/>
      <c r="B40" s="21"/>
      <c r="C40" s="21"/>
      <c r="D40" s="21"/>
      <c r="E40" s="21"/>
      <c r="F40" s="21"/>
      <c r="G40" s="21"/>
      <c r="H40" s="22" t="s">
        <v>21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3" t="s">
        <v>24</v>
      </c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5"/>
      <c r="AZ40" s="60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2"/>
      <c r="BT40" s="60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2"/>
      <c r="CK40" s="60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2"/>
    </row>
    <row r="41" spans="1:126" s="1" customFormat="1" ht="120" customHeight="1" x14ac:dyDescent="0.2">
      <c r="A41" s="21" t="s">
        <v>31</v>
      </c>
      <c r="B41" s="21"/>
      <c r="C41" s="21"/>
      <c r="D41" s="21"/>
      <c r="E41" s="21"/>
      <c r="F41" s="21"/>
      <c r="G41" s="21"/>
      <c r="H41" s="22" t="s">
        <v>32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3" t="s">
        <v>24</v>
      </c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5"/>
      <c r="AZ41" s="26">
        <f>AZ42+AZ45</f>
        <v>77251</v>
      </c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8"/>
      <c r="BT41" s="26">
        <f>BT42+BT45</f>
        <v>77241</v>
      </c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8"/>
      <c r="CK41" s="26">
        <f>CK42+CK45</f>
        <v>77313</v>
      </c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8"/>
      <c r="DS41" s="7"/>
      <c r="DV41" s="7"/>
    </row>
    <row r="42" spans="1:126" s="1" customFormat="1" ht="27.75" customHeight="1" x14ac:dyDescent="0.2">
      <c r="A42" s="21" t="s">
        <v>33</v>
      </c>
      <c r="B42" s="21"/>
      <c r="C42" s="21"/>
      <c r="D42" s="21"/>
      <c r="E42" s="21"/>
      <c r="F42" s="21"/>
      <c r="G42" s="21"/>
      <c r="H42" s="22" t="s">
        <v>26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3" t="s">
        <v>24</v>
      </c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5"/>
      <c r="AZ42" s="60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2"/>
      <c r="BT42" s="60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2"/>
      <c r="CK42" s="60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2"/>
    </row>
    <row r="43" spans="1:126" s="1" customFormat="1" ht="15" customHeight="1" x14ac:dyDescent="0.2">
      <c r="A43" s="21"/>
      <c r="B43" s="21"/>
      <c r="C43" s="21"/>
      <c r="D43" s="21"/>
      <c r="E43" s="21"/>
      <c r="F43" s="21"/>
      <c r="G43" s="21"/>
      <c r="H43" s="22" t="s">
        <v>27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3" t="s">
        <v>24</v>
      </c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5"/>
      <c r="AZ43" s="60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2"/>
      <c r="BT43" s="60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2"/>
      <c r="CK43" s="60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2"/>
    </row>
    <row r="44" spans="1:126" s="1" customFormat="1" ht="15" customHeight="1" x14ac:dyDescent="0.2">
      <c r="A44" s="21"/>
      <c r="B44" s="21"/>
      <c r="C44" s="21"/>
      <c r="D44" s="21"/>
      <c r="E44" s="21"/>
      <c r="F44" s="21"/>
      <c r="G44" s="21"/>
      <c r="H44" s="22" t="s">
        <v>28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3" t="s">
        <v>24</v>
      </c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5"/>
      <c r="AZ44" s="60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2"/>
      <c r="BT44" s="60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2"/>
      <c r="CK44" s="60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2"/>
    </row>
    <row r="45" spans="1:126" s="1" customFormat="1" ht="15" customHeight="1" x14ac:dyDescent="0.2">
      <c r="A45" s="21" t="s">
        <v>34</v>
      </c>
      <c r="B45" s="21"/>
      <c r="C45" s="21"/>
      <c r="D45" s="21"/>
      <c r="E45" s="21"/>
      <c r="F45" s="21"/>
      <c r="G45" s="21"/>
      <c r="H45" s="22" t="s">
        <v>30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 t="s">
        <v>24</v>
      </c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5"/>
      <c r="AZ45" s="26">
        <f>AZ46+AZ47</f>
        <v>77251</v>
      </c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8"/>
      <c r="BT45" s="26">
        <f>BT46+BT47</f>
        <v>77241</v>
      </c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8"/>
      <c r="CK45" s="26">
        <f>CK46+CK47</f>
        <v>77313</v>
      </c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8"/>
    </row>
    <row r="46" spans="1:126" s="1" customFormat="1" ht="15" customHeight="1" x14ac:dyDescent="0.2">
      <c r="A46" s="21"/>
      <c r="B46" s="21"/>
      <c r="C46" s="21"/>
      <c r="D46" s="21"/>
      <c r="E46" s="21"/>
      <c r="F46" s="21"/>
      <c r="G46" s="21"/>
      <c r="H46" s="22" t="s">
        <v>27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3" t="s">
        <v>24</v>
      </c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5"/>
      <c r="AZ46" s="26">
        <v>41499</v>
      </c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8"/>
      <c r="BT46" s="26">
        <v>41499</v>
      </c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8"/>
      <c r="CK46" s="26">
        <v>40024</v>
      </c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8"/>
    </row>
    <row r="47" spans="1:126" s="1" customFormat="1" ht="15" customHeight="1" x14ac:dyDescent="0.2">
      <c r="A47" s="21"/>
      <c r="B47" s="21"/>
      <c r="C47" s="21"/>
      <c r="D47" s="21"/>
      <c r="E47" s="21"/>
      <c r="F47" s="21"/>
      <c r="G47" s="21"/>
      <c r="H47" s="22" t="s">
        <v>28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3" t="s">
        <v>24</v>
      </c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5"/>
      <c r="AZ47" s="26">
        <v>35752</v>
      </c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8"/>
      <c r="BT47" s="26">
        <v>35742</v>
      </c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8"/>
      <c r="CK47" s="26">
        <v>37289</v>
      </c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8"/>
    </row>
    <row r="48" spans="1:126" s="1" customFormat="1" ht="93" customHeight="1" x14ac:dyDescent="0.2">
      <c r="A48" s="21" t="s">
        <v>35</v>
      </c>
      <c r="B48" s="21"/>
      <c r="C48" s="21"/>
      <c r="D48" s="21"/>
      <c r="E48" s="21"/>
      <c r="F48" s="21"/>
      <c r="G48" s="21"/>
      <c r="H48" s="22" t="s">
        <v>36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3" t="s">
        <v>24</v>
      </c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5"/>
      <c r="AZ48" s="26">
        <f>AZ49+AZ52</f>
        <v>168108</v>
      </c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8"/>
      <c r="BT48" s="26">
        <f>BT49+BT52</f>
        <v>167641</v>
      </c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8"/>
      <c r="CK48" s="26">
        <f>CK49+CK52</f>
        <v>175955</v>
      </c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8"/>
      <c r="DS48" s="7"/>
    </row>
    <row r="49" spans="1:126" s="1" customFormat="1" ht="27.75" customHeight="1" x14ac:dyDescent="0.2">
      <c r="A49" s="21" t="s">
        <v>37</v>
      </c>
      <c r="B49" s="21"/>
      <c r="C49" s="21"/>
      <c r="D49" s="21"/>
      <c r="E49" s="21"/>
      <c r="F49" s="21"/>
      <c r="G49" s="21"/>
      <c r="H49" s="22" t="s">
        <v>26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3" t="s">
        <v>24</v>
      </c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5"/>
      <c r="AZ49" s="60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2"/>
      <c r="BT49" s="60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2"/>
      <c r="CK49" s="60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2"/>
    </row>
    <row r="50" spans="1:126" s="1" customFormat="1" ht="15" customHeight="1" x14ac:dyDescent="0.2">
      <c r="A50" s="21"/>
      <c r="B50" s="21"/>
      <c r="C50" s="21"/>
      <c r="D50" s="21"/>
      <c r="E50" s="21"/>
      <c r="F50" s="21"/>
      <c r="G50" s="21"/>
      <c r="H50" s="22" t="s">
        <v>27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3" t="s">
        <v>24</v>
      </c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5"/>
      <c r="AZ50" s="60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2"/>
      <c r="BT50" s="60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2"/>
      <c r="CK50" s="60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2"/>
    </row>
    <row r="51" spans="1:126" s="1" customFormat="1" ht="15" customHeight="1" x14ac:dyDescent="0.2">
      <c r="A51" s="21"/>
      <c r="B51" s="21"/>
      <c r="C51" s="21"/>
      <c r="D51" s="21"/>
      <c r="E51" s="21"/>
      <c r="F51" s="21"/>
      <c r="G51" s="21"/>
      <c r="H51" s="22" t="s">
        <v>28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3" t="s">
        <v>24</v>
      </c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5"/>
      <c r="AZ51" s="60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2"/>
      <c r="BT51" s="60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2"/>
      <c r="CK51" s="60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2"/>
    </row>
    <row r="52" spans="1:126" s="1" customFormat="1" ht="15" customHeight="1" x14ac:dyDescent="0.2">
      <c r="A52" s="21" t="s">
        <v>38</v>
      </c>
      <c r="B52" s="21"/>
      <c r="C52" s="21"/>
      <c r="D52" s="21"/>
      <c r="E52" s="21"/>
      <c r="F52" s="21"/>
      <c r="G52" s="21"/>
      <c r="H52" s="22" t="s">
        <v>30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 t="s">
        <v>24</v>
      </c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5"/>
      <c r="AZ52" s="26">
        <f>AZ53+AZ54</f>
        <v>168108</v>
      </c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8"/>
      <c r="BT52" s="26">
        <f>BT53+BT54</f>
        <v>167641</v>
      </c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8"/>
      <c r="CK52" s="26">
        <f>CK53+CK54</f>
        <v>175955</v>
      </c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8"/>
    </row>
    <row r="53" spans="1:126" s="1" customFormat="1" ht="15" customHeight="1" x14ac:dyDescent="0.2">
      <c r="A53" s="21"/>
      <c r="B53" s="21"/>
      <c r="C53" s="21"/>
      <c r="D53" s="21"/>
      <c r="E53" s="21"/>
      <c r="F53" s="21"/>
      <c r="G53" s="21"/>
      <c r="H53" s="22" t="s">
        <v>27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3" t="s">
        <v>24</v>
      </c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5"/>
      <c r="AZ53" s="26">
        <v>92791</v>
      </c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8"/>
      <c r="BT53" s="26">
        <v>91269</v>
      </c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8"/>
      <c r="CK53" s="26">
        <v>96437</v>
      </c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8"/>
    </row>
    <row r="54" spans="1:126" s="1" customFormat="1" ht="15" customHeight="1" x14ac:dyDescent="0.2">
      <c r="A54" s="21"/>
      <c r="B54" s="21"/>
      <c r="C54" s="21"/>
      <c r="D54" s="21"/>
      <c r="E54" s="21"/>
      <c r="F54" s="21"/>
      <c r="G54" s="21"/>
      <c r="H54" s="22" t="s">
        <v>28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3" t="s">
        <v>24</v>
      </c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5"/>
      <c r="AZ54" s="26">
        <v>75317</v>
      </c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8"/>
      <c r="BT54" s="26">
        <v>76372</v>
      </c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8"/>
      <c r="CK54" s="26">
        <v>79518</v>
      </c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8"/>
    </row>
    <row r="55" spans="1:126" s="1" customFormat="1" ht="105" customHeight="1" x14ac:dyDescent="0.2">
      <c r="A55" s="21" t="s">
        <v>39</v>
      </c>
      <c r="B55" s="21"/>
      <c r="C55" s="21"/>
      <c r="D55" s="21"/>
      <c r="E55" s="21"/>
      <c r="F55" s="21"/>
      <c r="G55" s="21"/>
      <c r="H55" s="22" t="s">
        <v>40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3" t="s">
        <v>24</v>
      </c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5"/>
      <c r="AZ55" s="26">
        <f>AZ56+AZ59</f>
        <v>1759</v>
      </c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8"/>
      <c r="BT55" s="26">
        <f>BT56+BT59</f>
        <v>1754</v>
      </c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8"/>
      <c r="CK55" s="26">
        <f>CK56+CK59</f>
        <v>1840</v>
      </c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8"/>
    </row>
    <row r="56" spans="1:126" s="1" customFormat="1" ht="27.75" customHeight="1" x14ac:dyDescent="0.2">
      <c r="A56" s="21" t="s">
        <v>41</v>
      </c>
      <c r="B56" s="21"/>
      <c r="C56" s="21"/>
      <c r="D56" s="21"/>
      <c r="E56" s="21"/>
      <c r="F56" s="21"/>
      <c r="G56" s="21"/>
      <c r="H56" s="22" t="s">
        <v>26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 t="s">
        <v>24</v>
      </c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5"/>
      <c r="AZ56" s="60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2"/>
      <c r="BT56" s="60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2"/>
      <c r="CK56" s="60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2"/>
    </row>
    <row r="57" spans="1:126" s="1" customFormat="1" ht="15" customHeight="1" x14ac:dyDescent="0.2">
      <c r="A57" s="21"/>
      <c r="B57" s="21"/>
      <c r="C57" s="21"/>
      <c r="D57" s="21"/>
      <c r="E57" s="21"/>
      <c r="F57" s="21"/>
      <c r="G57" s="21"/>
      <c r="H57" s="22" t="s">
        <v>27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3" t="s">
        <v>24</v>
      </c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5"/>
      <c r="AZ57" s="60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2"/>
      <c r="BT57" s="60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2"/>
      <c r="CK57" s="60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2"/>
    </row>
    <row r="58" spans="1:126" s="1" customFormat="1" ht="15" customHeight="1" x14ac:dyDescent="0.2">
      <c r="A58" s="21"/>
      <c r="B58" s="21"/>
      <c r="C58" s="21"/>
      <c r="D58" s="21"/>
      <c r="E58" s="21"/>
      <c r="F58" s="21"/>
      <c r="G58" s="21"/>
      <c r="H58" s="22" t="s">
        <v>28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3" t="s">
        <v>24</v>
      </c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5"/>
      <c r="AZ58" s="60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2"/>
      <c r="BT58" s="60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2"/>
      <c r="CK58" s="60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2"/>
    </row>
    <row r="59" spans="1:126" s="1" customFormat="1" ht="15" customHeight="1" x14ac:dyDescent="0.2">
      <c r="A59" s="21" t="s">
        <v>42</v>
      </c>
      <c r="B59" s="21"/>
      <c r="C59" s="21"/>
      <c r="D59" s="21"/>
      <c r="E59" s="21"/>
      <c r="F59" s="21"/>
      <c r="G59" s="21"/>
      <c r="H59" s="22" t="s">
        <v>30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3" t="s">
        <v>24</v>
      </c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5"/>
      <c r="AZ59" s="26">
        <f>AZ60+AZ61</f>
        <v>1759</v>
      </c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8"/>
      <c r="BT59" s="26">
        <f>BT60+BT61</f>
        <v>1754</v>
      </c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8"/>
      <c r="CK59" s="26">
        <f>CK60+CK61</f>
        <v>1840</v>
      </c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8"/>
    </row>
    <row r="60" spans="1:126" s="1" customFormat="1" ht="15" customHeight="1" x14ac:dyDescent="0.2">
      <c r="A60" s="21"/>
      <c r="B60" s="21"/>
      <c r="C60" s="21"/>
      <c r="D60" s="21"/>
      <c r="E60" s="21"/>
      <c r="F60" s="21"/>
      <c r="G60" s="21"/>
      <c r="H60" s="22" t="s">
        <v>27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3" t="s">
        <v>24</v>
      </c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5"/>
      <c r="AZ60" s="26">
        <v>998</v>
      </c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8"/>
      <c r="BT60" s="26">
        <v>982</v>
      </c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8"/>
      <c r="CK60" s="26">
        <v>1037</v>
      </c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8"/>
    </row>
    <row r="61" spans="1:126" s="1" customFormat="1" ht="15" customHeight="1" x14ac:dyDescent="0.2">
      <c r="A61" s="21"/>
      <c r="B61" s="21"/>
      <c r="C61" s="21"/>
      <c r="D61" s="21"/>
      <c r="E61" s="21"/>
      <c r="F61" s="21"/>
      <c r="G61" s="21"/>
      <c r="H61" s="22" t="s">
        <v>28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3" t="s">
        <v>24</v>
      </c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5"/>
      <c r="AZ61" s="26">
        <v>761</v>
      </c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8"/>
      <c r="BT61" s="26">
        <v>772</v>
      </c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8"/>
      <c r="CK61" s="26">
        <v>803</v>
      </c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8"/>
    </row>
    <row r="62" spans="1:126" s="1" customFormat="1" ht="120" customHeight="1" x14ac:dyDescent="0.2">
      <c r="A62" s="21" t="s">
        <v>43</v>
      </c>
      <c r="B62" s="21"/>
      <c r="C62" s="21"/>
      <c r="D62" s="21"/>
      <c r="E62" s="21"/>
      <c r="F62" s="21"/>
      <c r="G62" s="21"/>
      <c r="H62" s="22" t="s">
        <v>44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3" t="s">
        <v>24</v>
      </c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5"/>
      <c r="AZ62" s="26">
        <f>AZ63+AZ66</f>
        <v>20779</v>
      </c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8"/>
      <c r="BT62" s="26">
        <f>BT63+BT66</f>
        <v>20695</v>
      </c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8"/>
      <c r="CK62" s="26">
        <f>CK63+CK66</f>
        <v>21735</v>
      </c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8"/>
      <c r="DV62" s="7"/>
    </row>
    <row r="63" spans="1:126" s="1" customFormat="1" ht="27.75" customHeight="1" x14ac:dyDescent="0.2">
      <c r="A63" s="21" t="s">
        <v>45</v>
      </c>
      <c r="B63" s="21"/>
      <c r="C63" s="21"/>
      <c r="D63" s="21"/>
      <c r="E63" s="21"/>
      <c r="F63" s="21"/>
      <c r="G63" s="21"/>
      <c r="H63" s="22" t="s">
        <v>26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3" t="s">
        <v>24</v>
      </c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5"/>
      <c r="AZ63" s="60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2"/>
      <c r="BT63" s="60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2"/>
      <c r="CK63" s="60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2"/>
    </row>
    <row r="64" spans="1:126" s="1" customFormat="1" ht="15" customHeight="1" x14ac:dyDescent="0.2">
      <c r="A64" s="21"/>
      <c r="B64" s="21"/>
      <c r="C64" s="21"/>
      <c r="D64" s="21"/>
      <c r="E64" s="21"/>
      <c r="F64" s="21"/>
      <c r="G64" s="21"/>
      <c r="H64" s="22" t="s">
        <v>27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3" t="s">
        <v>24</v>
      </c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5"/>
      <c r="AZ64" s="60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2"/>
      <c r="BT64" s="60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2"/>
      <c r="CK64" s="60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2"/>
    </row>
    <row r="65" spans="1:124" s="1" customFormat="1" ht="15" customHeight="1" x14ac:dyDescent="0.2">
      <c r="A65" s="21"/>
      <c r="B65" s="21"/>
      <c r="C65" s="21"/>
      <c r="D65" s="21"/>
      <c r="E65" s="21"/>
      <c r="F65" s="21"/>
      <c r="G65" s="21"/>
      <c r="H65" s="22" t="s">
        <v>28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3" t="s">
        <v>24</v>
      </c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5"/>
      <c r="AZ65" s="60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2"/>
      <c r="BT65" s="60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2"/>
      <c r="CK65" s="60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2"/>
      <c r="DT65" s="14"/>
    </row>
    <row r="66" spans="1:124" s="1" customFormat="1" ht="15" customHeight="1" x14ac:dyDescent="0.2">
      <c r="A66" s="21" t="s">
        <v>46</v>
      </c>
      <c r="B66" s="21"/>
      <c r="C66" s="21"/>
      <c r="D66" s="21"/>
      <c r="E66" s="21"/>
      <c r="F66" s="21"/>
      <c r="G66" s="21"/>
      <c r="H66" s="22" t="s">
        <v>30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3" t="s">
        <v>24</v>
      </c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5"/>
      <c r="AZ66" s="26">
        <f>AZ67+AZ68</f>
        <v>20779</v>
      </c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8"/>
      <c r="BT66" s="26">
        <f>BT67+BT68</f>
        <v>20695</v>
      </c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8"/>
      <c r="CK66" s="26">
        <f>CK67+CK68</f>
        <v>21735</v>
      </c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8"/>
    </row>
    <row r="67" spans="1:124" s="1" customFormat="1" ht="15" customHeight="1" x14ac:dyDescent="0.2">
      <c r="A67" s="21"/>
      <c r="B67" s="21"/>
      <c r="C67" s="21"/>
      <c r="D67" s="21"/>
      <c r="E67" s="21"/>
      <c r="F67" s="21"/>
      <c r="G67" s="21"/>
      <c r="H67" s="22" t="s">
        <v>27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3" t="s">
        <v>24</v>
      </c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5"/>
      <c r="AZ67" s="26">
        <v>12309</v>
      </c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8"/>
      <c r="BT67" s="26">
        <v>12107</v>
      </c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8"/>
      <c r="CK67" s="26">
        <v>12793</v>
      </c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8"/>
    </row>
    <row r="68" spans="1:124" s="1" customFormat="1" ht="15" customHeight="1" x14ac:dyDescent="0.2">
      <c r="A68" s="21"/>
      <c r="B68" s="21"/>
      <c r="C68" s="21"/>
      <c r="D68" s="21"/>
      <c r="E68" s="21"/>
      <c r="F68" s="21"/>
      <c r="G68" s="21"/>
      <c r="H68" s="22" t="s">
        <v>28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3" t="s">
        <v>24</v>
      </c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5"/>
      <c r="AZ68" s="26">
        <v>8470</v>
      </c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8"/>
      <c r="BT68" s="26">
        <v>8588</v>
      </c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8"/>
      <c r="CK68" s="26">
        <v>8942</v>
      </c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8"/>
    </row>
    <row r="69" spans="1:124" s="1" customFormat="1" ht="27.75" customHeight="1" x14ac:dyDescent="0.2">
      <c r="A69" s="21" t="s">
        <v>47</v>
      </c>
      <c r="B69" s="21"/>
      <c r="C69" s="21"/>
      <c r="D69" s="21"/>
      <c r="E69" s="21"/>
      <c r="F69" s="21"/>
      <c r="G69" s="21"/>
      <c r="H69" s="22" t="s">
        <v>48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3" t="s">
        <v>24</v>
      </c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5"/>
      <c r="AZ69" s="26">
        <f>AZ70+AZ73</f>
        <v>318913</v>
      </c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8"/>
      <c r="BT69" s="26">
        <f>BT70+BT73</f>
        <v>301125</v>
      </c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8"/>
      <c r="CK69" s="26">
        <f>CK70+CK73</f>
        <v>326577</v>
      </c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8"/>
      <c r="DS69" s="7"/>
    </row>
    <row r="70" spans="1:124" s="1" customFormat="1" ht="27.75" customHeight="1" x14ac:dyDescent="0.2">
      <c r="A70" s="21" t="s">
        <v>49</v>
      </c>
      <c r="B70" s="21"/>
      <c r="C70" s="21"/>
      <c r="D70" s="21"/>
      <c r="E70" s="21"/>
      <c r="F70" s="21"/>
      <c r="G70" s="21"/>
      <c r="H70" s="22" t="s">
        <v>26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3" t="s">
        <v>24</v>
      </c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5"/>
      <c r="AZ70" s="60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2"/>
      <c r="BT70" s="60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2"/>
      <c r="CK70" s="60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2"/>
    </row>
    <row r="71" spans="1:124" s="1" customFormat="1" ht="15" customHeight="1" x14ac:dyDescent="0.2">
      <c r="A71" s="21"/>
      <c r="B71" s="21"/>
      <c r="C71" s="21"/>
      <c r="D71" s="21"/>
      <c r="E71" s="21"/>
      <c r="F71" s="21"/>
      <c r="G71" s="21"/>
      <c r="H71" s="22" t="s">
        <v>27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3" t="s">
        <v>24</v>
      </c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5"/>
      <c r="AZ71" s="60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2"/>
      <c r="BT71" s="60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2"/>
      <c r="CK71" s="60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2"/>
    </row>
    <row r="72" spans="1:124" s="1" customFormat="1" ht="15" customHeight="1" x14ac:dyDescent="0.2">
      <c r="A72" s="21"/>
      <c r="B72" s="21"/>
      <c r="C72" s="21"/>
      <c r="D72" s="21"/>
      <c r="E72" s="21"/>
      <c r="F72" s="21"/>
      <c r="G72" s="21"/>
      <c r="H72" s="22" t="s">
        <v>28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3" t="s">
        <v>24</v>
      </c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5"/>
      <c r="AZ72" s="60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2"/>
      <c r="BT72" s="60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2"/>
      <c r="CK72" s="60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2"/>
    </row>
    <row r="73" spans="1:124" s="1" customFormat="1" ht="15" customHeight="1" x14ac:dyDescent="0.2">
      <c r="A73" s="21" t="s">
        <v>50</v>
      </c>
      <c r="B73" s="21"/>
      <c r="C73" s="21"/>
      <c r="D73" s="21"/>
      <c r="E73" s="21"/>
      <c r="F73" s="21"/>
      <c r="G73" s="21"/>
      <c r="H73" s="22" t="s">
        <v>30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3" t="s">
        <v>24</v>
      </c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5"/>
      <c r="AZ73" s="26">
        <f>AZ74+AZ75</f>
        <v>318913</v>
      </c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8"/>
      <c r="BT73" s="26">
        <f>BT74+BT75</f>
        <v>301125</v>
      </c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8"/>
      <c r="CK73" s="26">
        <f>CK74+CK75</f>
        <v>326577</v>
      </c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8"/>
    </row>
    <row r="74" spans="1:124" s="1" customFormat="1" ht="15" customHeight="1" x14ac:dyDescent="0.2">
      <c r="A74" s="21"/>
      <c r="B74" s="21"/>
      <c r="C74" s="21"/>
      <c r="D74" s="21"/>
      <c r="E74" s="21"/>
      <c r="F74" s="21"/>
      <c r="G74" s="21"/>
      <c r="H74" s="22" t="s">
        <v>27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3" t="s">
        <v>24</v>
      </c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5"/>
      <c r="AZ74" s="26">
        <v>176376</v>
      </c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8"/>
      <c r="BT74" s="26">
        <v>160148</v>
      </c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8"/>
      <c r="CK74" s="26">
        <v>178625</v>
      </c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8"/>
    </row>
    <row r="75" spans="1:124" s="1" customFormat="1" ht="15" customHeight="1" x14ac:dyDescent="0.2">
      <c r="A75" s="21"/>
      <c r="B75" s="21"/>
      <c r="C75" s="21"/>
      <c r="D75" s="21"/>
      <c r="E75" s="21"/>
      <c r="F75" s="21"/>
      <c r="G75" s="21"/>
      <c r="H75" s="22" t="s">
        <v>28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3" t="s">
        <v>24</v>
      </c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5"/>
      <c r="AZ75" s="26">
        <v>142537</v>
      </c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8"/>
      <c r="BT75" s="26">
        <v>140977</v>
      </c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8"/>
      <c r="CK75" s="26">
        <v>147952</v>
      </c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8"/>
    </row>
    <row r="76" spans="1:124" s="1" customFormat="1" ht="27.75" customHeight="1" x14ac:dyDescent="0.2">
      <c r="A76" s="21" t="s">
        <v>51</v>
      </c>
      <c r="B76" s="21"/>
      <c r="C76" s="21"/>
      <c r="D76" s="21"/>
      <c r="E76" s="21"/>
      <c r="F76" s="21"/>
      <c r="G76" s="21"/>
      <c r="H76" s="22" t="s">
        <v>52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3" t="s">
        <v>24</v>
      </c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5"/>
      <c r="AZ76" s="26">
        <f>AZ77+AZ80</f>
        <v>66348</v>
      </c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8"/>
      <c r="BT76" s="26">
        <f>BT77+BT80</f>
        <v>60530</v>
      </c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8"/>
      <c r="CK76" s="26">
        <f>CK77+CK80</f>
        <v>61170</v>
      </c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8"/>
      <c r="DS76" s="7"/>
      <c r="DT76" s="7"/>
    </row>
    <row r="77" spans="1:124" s="1" customFormat="1" ht="27.75" customHeight="1" x14ac:dyDescent="0.2">
      <c r="A77" s="21" t="s">
        <v>53</v>
      </c>
      <c r="B77" s="21"/>
      <c r="C77" s="21"/>
      <c r="D77" s="21"/>
      <c r="E77" s="21"/>
      <c r="F77" s="21"/>
      <c r="G77" s="21"/>
      <c r="H77" s="22" t="s">
        <v>26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3" t="s">
        <v>24</v>
      </c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5"/>
      <c r="AZ77" s="2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8"/>
      <c r="BT77" s="26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8"/>
      <c r="CK77" s="26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8"/>
    </row>
    <row r="78" spans="1:124" s="1" customFormat="1" ht="15" customHeight="1" x14ac:dyDescent="0.2">
      <c r="A78" s="21"/>
      <c r="B78" s="21"/>
      <c r="C78" s="21"/>
      <c r="D78" s="21"/>
      <c r="E78" s="21"/>
      <c r="F78" s="21"/>
      <c r="G78" s="21"/>
      <c r="H78" s="22" t="s">
        <v>27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3" t="s">
        <v>24</v>
      </c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5"/>
      <c r="AZ78" s="2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8"/>
      <c r="BT78" s="26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8"/>
      <c r="CK78" s="26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8"/>
      <c r="DS78" s="15"/>
    </row>
    <row r="79" spans="1:124" s="1" customFormat="1" ht="15" customHeight="1" x14ac:dyDescent="0.2">
      <c r="A79" s="21"/>
      <c r="B79" s="21"/>
      <c r="C79" s="21"/>
      <c r="D79" s="21"/>
      <c r="E79" s="21"/>
      <c r="F79" s="21"/>
      <c r="G79" s="21"/>
      <c r="H79" s="22" t="s">
        <v>28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3" t="s">
        <v>24</v>
      </c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5"/>
      <c r="AZ79" s="2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8"/>
      <c r="BT79" s="26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8"/>
      <c r="CK79" s="26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8"/>
      <c r="DS79" s="15"/>
    </row>
    <row r="80" spans="1:124" s="1" customFormat="1" ht="15" customHeight="1" x14ac:dyDescent="0.2">
      <c r="A80" s="21" t="s">
        <v>54</v>
      </c>
      <c r="B80" s="21"/>
      <c r="C80" s="21"/>
      <c r="D80" s="21"/>
      <c r="E80" s="21"/>
      <c r="F80" s="21"/>
      <c r="G80" s="21"/>
      <c r="H80" s="22" t="s">
        <v>30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3" t="s">
        <v>24</v>
      </c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5"/>
      <c r="AZ80" s="26">
        <f>AZ81+AZ82</f>
        <v>66348</v>
      </c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8"/>
      <c r="BT80" s="26">
        <f>BT81+BT82</f>
        <v>60530</v>
      </c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8"/>
      <c r="CK80" s="26">
        <f>CK81+CK82</f>
        <v>61170</v>
      </c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8"/>
    </row>
    <row r="81" spans="1:126" s="1" customFormat="1" ht="15" customHeight="1" x14ac:dyDescent="0.2">
      <c r="A81" s="21"/>
      <c r="B81" s="21"/>
      <c r="C81" s="21"/>
      <c r="D81" s="21"/>
      <c r="E81" s="21"/>
      <c r="F81" s="21"/>
      <c r="G81" s="21"/>
      <c r="H81" s="22" t="s">
        <v>27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3" t="s">
        <v>24</v>
      </c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5"/>
      <c r="AZ81" s="26">
        <v>30751</v>
      </c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8"/>
      <c r="BT81" s="26">
        <v>30161</v>
      </c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8"/>
      <c r="CK81" s="26">
        <v>30683</v>
      </c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8"/>
    </row>
    <row r="82" spans="1:126" s="1" customFormat="1" ht="15" customHeight="1" x14ac:dyDescent="0.2">
      <c r="A82" s="21"/>
      <c r="B82" s="21"/>
      <c r="C82" s="21"/>
      <c r="D82" s="21"/>
      <c r="E82" s="21"/>
      <c r="F82" s="21"/>
      <c r="G82" s="21"/>
      <c r="H82" s="22" t="s">
        <v>28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3" t="s">
        <v>24</v>
      </c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5"/>
      <c r="AZ82" s="26">
        <v>35597</v>
      </c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8"/>
      <c r="BT82" s="26">
        <v>30369</v>
      </c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8"/>
      <c r="CK82" s="26">
        <v>30487</v>
      </c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8"/>
    </row>
    <row r="83" spans="1:126" s="1" customFormat="1" ht="93" customHeight="1" x14ac:dyDescent="0.2">
      <c r="A83" s="35" t="s">
        <v>55</v>
      </c>
      <c r="B83" s="35"/>
      <c r="C83" s="35"/>
      <c r="D83" s="35"/>
      <c r="E83" s="35"/>
      <c r="F83" s="35"/>
      <c r="G83" s="35"/>
      <c r="H83" s="63" t="s">
        <v>56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37" t="s">
        <v>24</v>
      </c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9"/>
      <c r="AZ83" s="26">
        <f>AZ84+AZ87+AZ90</f>
        <v>905223.63699999987</v>
      </c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8"/>
      <c r="BT83" s="26">
        <f>BT84+BT87+BT90</f>
        <v>854489</v>
      </c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8"/>
      <c r="CK83" s="26">
        <f>CK84+CK87+CK90</f>
        <v>789074</v>
      </c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8"/>
      <c r="DS83" s="7"/>
      <c r="DV83" s="7"/>
    </row>
    <row r="84" spans="1:126" s="1" customFormat="1" ht="15" customHeight="1" x14ac:dyDescent="0.2">
      <c r="A84" s="21"/>
      <c r="B84" s="21"/>
      <c r="C84" s="21"/>
      <c r="D84" s="21"/>
      <c r="E84" s="21"/>
      <c r="F84" s="21"/>
      <c r="G84" s="21"/>
      <c r="H84" s="22" t="s">
        <v>57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3" t="s">
        <v>24</v>
      </c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5"/>
      <c r="AZ84" s="26">
        <f>AZ85+AZ86</f>
        <v>410479.27099999995</v>
      </c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8"/>
      <c r="BT84" s="26">
        <f>BT85+BT86</f>
        <v>389143</v>
      </c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8"/>
      <c r="CK84" s="26">
        <f>CK85+CK86</f>
        <v>350743</v>
      </c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8"/>
    </row>
    <row r="85" spans="1:126" s="1" customFormat="1" ht="15" customHeight="1" x14ac:dyDescent="0.2">
      <c r="A85" s="21"/>
      <c r="B85" s="21"/>
      <c r="C85" s="21"/>
      <c r="D85" s="21"/>
      <c r="E85" s="21"/>
      <c r="F85" s="21"/>
      <c r="G85" s="21"/>
      <c r="H85" s="22" t="s">
        <v>27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3" t="s">
        <v>24</v>
      </c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5"/>
      <c r="AZ85" s="26">
        <v>210057.30499999999</v>
      </c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8"/>
      <c r="BT85" s="26">
        <v>205038</v>
      </c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8"/>
      <c r="CK85" s="26">
        <v>176356</v>
      </c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8"/>
    </row>
    <row r="86" spans="1:126" s="1" customFormat="1" ht="15" customHeight="1" x14ac:dyDescent="0.2">
      <c r="A86" s="21"/>
      <c r="B86" s="21"/>
      <c r="C86" s="21"/>
      <c r="D86" s="21"/>
      <c r="E86" s="21"/>
      <c r="F86" s="21"/>
      <c r="G86" s="21"/>
      <c r="H86" s="22" t="s">
        <v>28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3" t="s">
        <v>24</v>
      </c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5"/>
      <c r="AZ86" s="26">
        <v>200421.96599999999</v>
      </c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8"/>
      <c r="BT86" s="26">
        <v>184105</v>
      </c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8"/>
      <c r="CK86" s="26">
        <v>174387</v>
      </c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8"/>
    </row>
    <row r="87" spans="1:126" s="1" customFormat="1" ht="15" customHeight="1" x14ac:dyDescent="0.2">
      <c r="A87" s="21"/>
      <c r="B87" s="21"/>
      <c r="C87" s="21"/>
      <c r="D87" s="21"/>
      <c r="E87" s="21"/>
      <c r="F87" s="21"/>
      <c r="G87" s="21"/>
      <c r="H87" s="22" t="s">
        <v>58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3" t="s">
        <v>24</v>
      </c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5"/>
      <c r="AZ87" s="26">
        <f>AZ88+AZ89</f>
        <v>428977.288</v>
      </c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8"/>
      <c r="BT87" s="26">
        <f>BT88+BT89</f>
        <v>389607</v>
      </c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8"/>
      <c r="CK87" s="26">
        <f>CK88+CK89</f>
        <v>371751</v>
      </c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8"/>
    </row>
    <row r="88" spans="1:126" s="1" customFormat="1" ht="15" customHeight="1" x14ac:dyDescent="0.2">
      <c r="A88" s="21"/>
      <c r="B88" s="21"/>
      <c r="C88" s="21"/>
      <c r="D88" s="21"/>
      <c r="E88" s="21"/>
      <c r="F88" s="21"/>
      <c r="G88" s="21"/>
      <c r="H88" s="22" t="s">
        <v>27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3" t="s">
        <v>24</v>
      </c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5"/>
      <c r="AZ88" s="26">
        <v>230204.22500000001</v>
      </c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8"/>
      <c r="BT88" s="26">
        <v>206845</v>
      </c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8"/>
      <c r="CK88" s="26">
        <v>194056</v>
      </c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8"/>
    </row>
    <row r="89" spans="1:126" s="1" customFormat="1" ht="15" customHeight="1" x14ac:dyDescent="0.2">
      <c r="A89" s="21"/>
      <c r="B89" s="21"/>
      <c r="C89" s="21"/>
      <c r="D89" s="21"/>
      <c r="E89" s="21"/>
      <c r="F89" s="21"/>
      <c r="G89" s="21"/>
      <c r="H89" s="22" t="s">
        <v>28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3" t="s">
        <v>24</v>
      </c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5"/>
      <c r="AZ89" s="26">
        <v>198773.06299999999</v>
      </c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8"/>
      <c r="BT89" s="26">
        <v>182762</v>
      </c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8"/>
      <c r="CK89" s="26">
        <v>177695</v>
      </c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8"/>
    </row>
    <row r="90" spans="1:126" s="1" customFormat="1" ht="15" customHeight="1" x14ac:dyDescent="0.2">
      <c r="A90" s="21"/>
      <c r="B90" s="21"/>
      <c r="C90" s="21"/>
      <c r="D90" s="21"/>
      <c r="E90" s="21"/>
      <c r="F90" s="21"/>
      <c r="G90" s="21"/>
      <c r="H90" s="22" t="s">
        <v>59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3" t="s">
        <v>24</v>
      </c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5"/>
      <c r="AZ90" s="26">
        <f>AZ91+AZ92</f>
        <v>65767.077999999994</v>
      </c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8"/>
      <c r="BT90" s="26">
        <f>BT91+BT92</f>
        <v>75739</v>
      </c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8"/>
      <c r="CK90" s="26">
        <f>CK91+CK92</f>
        <v>66580</v>
      </c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8"/>
    </row>
    <row r="91" spans="1:126" s="1" customFormat="1" ht="15" customHeight="1" x14ac:dyDescent="0.2">
      <c r="A91" s="21"/>
      <c r="B91" s="21"/>
      <c r="C91" s="21"/>
      <c r="D91" s="21"/>
      <c r="E91" s="21"/>
      <c r="F91" s="21"/>
      <c r="G91" s="21"/>
      <c r="H91" s="22" t="s">
        <v>27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3" t="s">
        <v>24</v>
      </c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5"/>
      <c r="AZ91" s="26">
        <v>30828.816999999999</v>
      </c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8"/>
      <c r="BT91" s="26">
        <v>36758</v>
      </c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8"/>
      <c r="CK91" s="26">
        <v>30575</v>
      </c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8"/>
    </row>
    <row r="92" spans="1:126" s="1" customFormat="1" ht="15" customHeight="1" x14ac:dyDescent="0.2">
      <c r="A92" s="21"/>
      <c r="B92" s="21"/>
      <c r="C92" s="21"/>
      <c r="D92" s="21"/>
      <c r="E92" s="21"/>
      <c r="F92" s="21"/>
      <c r="G92" s="21"/>
      <c r="H92" s="22" t="s">
        <v>28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3" t="s">
        <v>24</v>
      </c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5"/>
      <c r="AZ92" s="26">
        <v>34938.260999999999</v>
      </c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8"/>
      <c r="BT92" s="26">
        <v>38981</v>
      </c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8"/>
      <c r="CK92" s="26">
        <v>36005</v>
      </c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8"/>
    </row>
    <row r="93" spans="1:126" s="1" customFormat="1" ht="106.5" customHeight="1" x14ac:dyDescent="0.2">
      <c r="A93" s="35" t="s">
        <v>60</v>
      </c>
      <c r="B93" s="35"/>
      <c r="C93" s="35"/>
      <c r="D93" s="35"/>
      <c r="E93" s="35"/>
      <c r="F93" s="35"/>
      <c r="G93" s="35"/>
      <c r="H93" s="63" t="s">
        <v>141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37" t="s">
        <v>24</v>
      </c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9"/>
      <c r="AZ93" s="40">
        <f>AZ94+AZ95</f>
        <v>252416.57</v>
      </c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2"/>
      <c r="BT93" s="40">
        <f>BT94+BT95</f>
        <v>266660.09999999998</v>
      </c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2"/>
      <c r="CK93" s="40">
        <f>CK94+CK95</f>
        <v>309316</v>
      </c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2"/>
      <c r="DS93" s="7"/>
      <c r="DT93" s="7"/>
      <c r="DV93" s="7"/>
    </row>
    <row r="94" spans="1:126" s="1" customFormat="1" ht="15" customHeight="1" x14ac:dyDescent="0.2">
      <c r="A94" s="21"/>
      <c r="B94" s="21"/>
      <c r="C94" s="21"/>
      <c r="D94" s="21"/>
      <c r="E94" s="21"/>
      <c r="F94" s="21"/>
      <c r="G94" s="21"/>
      <c r="H94" s="22" t="s">
        <v>61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3" t="s">
        <v>24</v>
      </c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5"/>
      <c r="AZ94" s="26">
        <v>121091.174</v>
      </c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8"/>
      <c r="BT94" s="26">
        <v>130154.7</v>
      </c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8"/>
      <c r="CK94" s="26">
        <v>156238</v>
      </c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8"/>
      <c r="DS94" s="14"/>
    </row>
    <row r="95" spans="1:126" s="1" customFormat="1" ht="15" customHeight="1" x14ac:dyDescent="0.2">
      <c r="A95" s="21"/>
      <c r="B95" s="21"/>
      <c r="C95" s="21"/>
      <c r="D95" s="21"/>
      <c r="E95" s="21"/>
      <c r="F95" s="21"/>
      <c r="G95" s="21"/>
      <c r="H95" s="22" t="s">
        <v>62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3" t="s">
        <v>24</v>
      </c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5"/>
      <c r="AZ95" s="26">
        <v>131325.39600000001</v>
      </c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8"/>
      <c r="BT95" s="26">
        <v>136505.4</v>
      </c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8"/>
      <c r="CK95" s="26">
        <v>153078</v>
      </c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8"/>
      <c r="DS95" s="14"/>
    </row>
    <row r="96" spans="1:126" s="1" customFormat="1" ht="27.75" customHeight="1" x14ac:dyDescent="0.2">
      <c r="A96" s="35" t="s">
        <v>63</v>
      </c>
      <c r="B96" s="35"/>
      <c r="C96" s="35"/>
      <c r="D96" s="35"/>
      <c r="E96" s="35"/>
      <c r="F96" s="35"/>
      <c r="G96" s="35"/>
      <c r="H96" s="67" t="s">
        <v>136</v>
      </c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23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5"/>
      <c r="AZ96" s="68">
        <f>AZ98+AZ99+AZ103</f>
        <v>155.56399999999999</v>
      </c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70"/>
      <c r="BT96" s="71" t="s">
        <v>135</v>
      </c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3"/>
      <c r="CK96" s="68">
        <f>CK98+CK99+CK103</f>
        <v>161.79300000000001</v>
      </c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70"/>
    </row>
    <row r="97" spans="1:123" s="1" customFormat="1" ht="15" customHeight="1" x14ac:dyDescent="0.2">
      <c r="A97" s="21"/>
      <c r="B97" s="21"/>
      <c r="C97" s="21"/>
      <c r="D97" s="21"/>
      <c r="E97" s="21"/>
      <c r="F97" s="21"/>
      <c r="G97" s="21"/>
      <c r="H97" s="22" t="s">
        <v>21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3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5"/>
      <c r="AZ97" s="74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6"/>
      <c r="BT97" s="71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3"/>
      <c r="CK97" s="74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6"/>
    </row>
    <row r="98" spans="1:123" s="1" customFormat="1" ht="40.5" customHeight="1" x14ac:dyDescent="0.2">
      <c r="A98" s="21" t="s">
        <v>64</v>
      </c>
      <c r="B98" s="21"/>
      <c r="C98" s="21"/>
      <c r="D98" s="21"/>
      <c r="E98" s="21"/>
      <c r="F98" s="21"/>
      <c r="G98" s="21"/>
      <c r="H98" s="22" t="s">
        <v>65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3" t="s">
        <v>66</v>
      </c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5"/>
      <c r="AZ98" s="68">
        <v>150.12899999999999</v>
      </c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70"/>
      <c r="BT98" s="71" t="s">
        <v>135</v>
      </c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3"/>
      <c r="CK98" s="68">
        <f>155.666+0.497</f>
        <v>156.16300000000001</v>
      </c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70"/>
    </row>
    <row r="99" spans="1:123" s="1" customFormat="1" ht="93" customHeight="1" x14ac:dyDescent="0.2">
      <c r="A99" s="21" t="s">
        <v>67</v>
      </c>
      <c r="B99" s="21"/>
      <c r="C99" s="21"/>
      <c r="D99" s="21"/>
      <c r="E99" s="21"/>
      <c r="F99" s="21"/>
      <c r="G99" s="21"/>
      <c r="H99" s="22" t="s">
        <v>68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3" t="s">
        <v>66</v>
      </c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5"/>
      <c r="AZ99" s="68">
        <f>AZ100+AZ101+AZ102</f>
        <v>5.43</v>
      </c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70"/>
      <c r="BT99" s="71" t="s">
        <v>135</v>
      </c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3"/>
      <c r="CK99" s="68">
        <f>CK100+CK101+CK102</f>
        <v>5.6229999999999993</v>
      </c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70"/>
    </row>
    <row r="100" spans="1:123" s="1" customFormat="1" ht="15" customHeight="1" x14ac:dyDescent="0.2">
      <c r="A100" s="21"/>
      <c r="B100" s="21"/>
      <c r="C100" s="21"/>
      <c r="D100" s="21"/>
      <c r="E100" s="21"/>
      <c r="F100" s="21"/>
      <c r="G100" s="21"/>
      <c r="H100" s="22" t="s">
        <v>57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3" t="s">
        <v>66</v>
      </c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5"/>
      <c r="AZ100" s="68">
        <v>5.266</v>
      </c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70"/>
      <c r="BT100" s="71" t="s">
        <v>135</v>
      </c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3"/>
      <c r="CK100" s="68">
        <v>5.4589999999999996</v>
      </c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70"/>
    </row>
    <row r="101" spans="1:123" s="1" customFormat="1" ht="15" customHeight="1" x14ac:dyDescent="0.2">
      <c r="A101" s="21"/>
      <c r="B101" s="21"/>
      <c r="C101" s="21"/>
      <c r="D101" s="21"/>
      <c r="E101" s="21"/>
      <c r="F101" s="21"/>
      <c r="G101" s="21"/>
      <c r="H101" s="22" t="s">
        <v>58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3" t="s">
        <v>66</v>
      </c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5"/>
      <c r="AZ101" s="68">
        <v>0.157</v>
      </c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70"/>
      <c r="BT101" s="71" t="s">
        <v>135</v>
      </c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3"/>
      <c r="CK101" s="68">
        <v>0.157</v>
      </c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70"/>
    </row>
    <row r="102" spans="1:123" s="1" customFormat="1" ht="15" customHeight="1" x14ac:dyDescent="0.2">
      <c r="A102" s="21"/>
      <c r="B102" s="21"/>
      <c r="C102" s="21"/>
      <c r="D102" s="21"/>
      <c r="E102" s="21"/>
      <c r="F102" s="21"/>
      <c r="G102" s="21"/>
      <c r="H102" s="22" t="s">
        <v>59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3" t="s">
        <v>66</v>
      </c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5"/>
      <c r="AZ102" s="68">
        <v>7.0000000000000001E-3</v>
      </c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70"/>
      <c r="BT102" s="71" t="s">
        <v>135</v>
      </c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3"/>
      <c r="CK102" s="68">
        <v>7.0000000000000001E-3</v>
      </c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70"/>
    </row>
    <row r="103" spans="1:123" s="1" customFormat="1" ht="78" customHeight="1" x14ac:dyDescent="0.2">
      <c r="A103" s="21" t="s">
        <v>69</v>
      </c>
      <c r="B103" s="21"/>
      <c r="C103" s="21"/>
      <c r="D103" s="21"/>
      <c r="E103" s="21"/>
      <c r="F103" s="21"/>
      <c r="G103" s="21"/>
      <c r="H103" s="22" t="s">
        <v>70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3" t="s">
        <v>66</v>
      </c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5"/>
      <c r="AZ103" s="80">
        <v>5.0000000000000001E-3</v>
      </c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2"/>
      <c r="BT103" s="80" t="s">
        <v>135</v>
      </c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2"/>
      <c r="CK103" s="80">
        <v>7.0000000000000001E-3</v>
      </c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2"/>
    </row>
    <row r="104" spans="1:123" s="1" customFormat="1" ht="40.5" customHeight="1" x14ac:dyDescent="0.2">
      <c r="A104" s="35" t="s">
        <v>71</v>
      </c>
      <c r="B104" s="35"/>
      <c r="C104" s="35"/>
      <c r="D104" s="35"/>
      <c r="E104" s="35"/>
      <c r="F104" s="35"/>
      <c r="G104" s="35"/>
      <c r="H104" s="36" t="s">
        <v>131</v>
      </c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23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5"/>
      <c r="AZ104" s="77">
        <f>AZ106+AZ107+AZ111</f>
        <v>166665</v>
      </c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8">
        <f>BT106+BT107+BT111</f>
        <v>152047</v>
      </c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8">
        <f>CK106+CK107+CK111</f>
        <v>172771</v>
      </c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</row>
    <row r="105" spans="1:123" s="1" customFormat="1" ht="15" customHeight="1" x14ac:dyDescent="0.2">
      <c r="A105" s="21"/>
      <c r="B105" s="21"/>
      <c r="C105" s="21"/>
      <c r="D105" s="21"/>
      <c r="E105" s="21"/>
      <c r="F105" s="21"/>
      <c r="G105" s="21"/>
      <c r="H105" s="22" t="s">
        <v>21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3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5"/>
      <c r="AZ105" s="83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5"/>
      <c r="BT105" s="83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5"/>
      <c r="CK105" s="83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5"/>
    </row>
    <row r="106" spans="1:123" s="1" customFormat="1" ht="40.5" customHeight="1" x14ac:dyDescent="0.2">
      <c r="A106" s="21" t="s">
        <v>72</v>
      </c>
      <c r="B106" s="21"/>
      <c r="C106" s="21"/>
      <c r="D106" s="21"/>
      <c r="E106" s="21"/>
      <c r="F106" s="21"/>
      <c r="G106" s="21"/>
      <c r="H106" s="22" t="s">
        <v>73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3" t="s">
        <v>74</v>
      </c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5"/>
      <c r="AZ106" s="26">
        <v>153562</v>
      </c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8"/>
      <c r="BT106" s="26">
        <v>138942</v>
      </c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6">
        <f>83029+74641+1090+719</f>
        <v>159479</v>
      </c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</row>
    <row r="107" spans="1:123" s="1" customFormat="1" ht="93" customHeight="1" x14ac:dyDescent="0.2">
      <c r="A107" s="21" t="s">
        <v>75</v>
      </c>
      <c r="B107" s="21"/>
      <c r="C107" s="21"/>
      <c r="D107" s="21"/>
      <c r="E107" s="21"/>
      <c r="F107" s="21"/>
      <c r="G107" s="21"/>
      <c r="H107" s="22" t="s">
        <v>76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3" t="s">
        <v>74</v>
      </c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5"/>
      <c r="AZ107" s="26">
        <f>AZ108+AZ109+AZ110</f>
        <v>12501</v>
      </c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8"/>
      <c r="BT107" s="26">
        <f>BT108+BT109+BT110</f>
        <v>12503</v>
      </c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6">
        <f>CK108+CK109+CK110</f>
        <v>12711</v>
      </c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</row>
    <row r="108" spans="1:123" s="1" customFormat="1" ht="15" customHeight="1" x14ac:dyDescent="0.2">
      <c r="A108" s="21"/>
      <c r="B108" s="21"/>
      <c r="C108" s="21"/>
      <c r="D108" s="21"/>
      <c r="E108" s="21"/>
      <c r="F108" s="21"/>
      <c r="G108" s="21"/>
      <c r="H108" s="22" t="s">
        <v>57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3" t="s">
        <v>74</v>
      </c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5"/>
      <c r="AZ108" s="26">
        <v>12238</v>
      </c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8"/>
      <c r="BT108" s="26">
        <v>12238</v>
      </c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8"/>
      <c r="CK108" s="26">
        <v>12452</v>
      </c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8"/>
    </row>
    <row r="109" spans="1:123" s="1" customFormat="1" ht="15" customHeight="1" x14ac:dyDescent="0.2">
      <c r="A109" s="21"/>
      <c r="B109" s="21"/>
      <c r="C109" s="21"/>
      <c r="D109" s="21"/>
      <c r="E109" s="21"/>
      <c r="F109" s="21"/>
      <c r="G109" s="21"/>
      <c r="H109" s="22" t="s">
        <v>58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3" t="s">
        <v>74</v>
      </c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5"/>
      <c r="AZ109" s="26">
        <v>236</v>
      </c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8"/>
      <c r="BT109" s="26">
        <v>238</v>
      </c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8"/>
      <c r="CK109" s="26">
        <v>232</v>
      </c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8"/>
    </row>
    <row r="110" spans="1:123" s="1" customFormat="1" ht="15" customHeight="1" x14ac:dyDescent="0.2">
      <c r="A110" s="21"/>
      <c r="B110" s="21"/>
      <c r="C110" s="21"/>
      <c r="D110" s="21"/>
      <c r="E110" s="21"/>
      <c r="F110" s="21"/>
      <c r="G110" s="21"/>
      <c r="H110" s="22" t="s">
        <v>59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3" t="s">
        <v>74</v>
      </c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5"/>
      <c r="AZ110" s="26">
        <v>27</v>
      </c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8"/>
      <c r="BT110" s="26">
        <v>27</v>
      </c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8"/>
      <c r="CK110" s="26">
        <v>27</v>
      </c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8"/>
      <c r="DS110" s="19"/>
    </row>
    <row r="111" spans="1:123" s="1" customFormat="1" ht="80.25" customHeight="1" x14ac:dyDescent="0.2">
      <c r="A111" s="21" t="s">
        <v>133</v>
      </c>
      <c r="B111" s="21"/>
      <c r="C111" s="21"/>
      <c r="D111" s="21"/>
      <c r="E111" s="21"/>
      <c r="F111" s="21"/>
      <c r="G111" s="21"/>
      <c r="H111" s="22" t="s">
        <v>134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3" t="s">
        <v>74</v>
      </c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5"/>
      <c r="AZ111" s="26">
        <v>602</v>
      </c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8"/>
      <c r="BT111" s="26">
        <v>602</v>
      </c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6">
        <v>581</v>
      </c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S111" s="19"/>
    </row>
    <row r="112" spans="1:123" s="1" customFormat="1" ht="27.75" customHeight="1" x14ac:dyDescent="0.2">
      <c r="A112" s="35" t="s">
        <v>77</v>
      </c>
      <c r="B112" s="35"/>
      <c r="C112" s="35"/>
      <c r="D112" s="35"/>
      <c r="E112" s="35"/>
      <c r="F112" s="35"/>
      <c r="G112" s="35"/>
      <c r="H112" s="36" t="s">
        <v>78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7" t="s">
        <v>74</v>
      </c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9"/>
      <c r="AZ112" s="40">
        <f>AZ104</f>
        <v>166665</v>
      </c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2"/>
      <c r="BT112" s="40">
        <f>BT104</f>
        <v>152047</v>
      </c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2"/>
      <c r="CK112" s="40">
        <f>CK104</f>
        <v>172771</v>
      </c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2"/>
    </row>
    <row r="113" spans="1:106" s="1" customFormat="1" ht="40.5" customHeight="1" x14ac:dyDescent="0.2">
      <c r="A113" s="21" t="s">
        <v>79</v>
      </c>
      <c r="B113" s="21"/>
      <c r="C113" s="21"/>
      <c r="D113" s="21"/>
      <c r="E113" s="21"/>
      <c r="F113" s="21"/>
      <c r="G113" s="21"/>
      <c r="H113" s="22" t="s">
        <v>80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3" t="s">
        <v>81</v>
      </c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5"/>
      <c r="AZ113" s="29">
        <v>444672.67800000001</v>
      </c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1"/>
      <c r="BT113" s="32">
        <v>503873.25</v>
      </c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4"/>
      <c r="CK113" s="32">
        <v>696887.35</v>
      </c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4"/>
    </row>
    <row r="114" spans="1:106" s="1" customFormat="1" ht="54" customHeight="1" x14ac:dyDescent="0.2">
      <c r="A114" s="21" t="s">
        <v>82</v>
      </c>
      <c r="B114" s="21"/>
      <c r="C114" s="21"/>
      <c r="D114" s="21"/>
      <c r="E114" s="21"/>
      <c r="F114" s="21"/>
      <c r="G114" s="21"/>
      <c r="H114" s="22" t="s">
        <v>83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3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5"/>
      <c r="AZ114" s="83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5"/>
      <c r="BT114" s="83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5"/>
      <c r="CK114" s="83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5"/>
    </row>
    <row r="115" spans="1:106" s="1" customFormat="1" ht="27.75" customHeight="1" x14ac:dyDescent="0.2">
      <c r="A115" s="21" t="s">
        <v>84</v>
      </c>
      <c r="B115" s="21"/>
      <c r="C115" s="21"/>
      <c r="D115" s="21"/>
      <c r="E115" s="21"/>
      <c r="F115" s="21"/>
      <c r="G115" s="21"/>
      <c r="H115" s="22" t="s">
        <v>85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3" t="s">
        <v>86</v>
      </c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5"/>
      <c r="AZ115" s="86" t="s">
        <v>112</v>
      </c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8"/>
      <c r="BT115" s="57" t="s">
        <v>112</v>
      </c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6"/>
      <c r="CK115" s="57" t="s">
        <v>112</v>
      </c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6"/>
    </row>
    <row r="116" spans="1:106" s="1" customFormat="1" ht="27.75" customHeight="1" x14ac:dyDescent="0.2">
      <c r="A116" s="21" t="s">
        <v>87</v>
      </c>
      <c r="B116" s="21"/>
      <c r="C116" s="21"/>
      <c r="D116" s="21"/>
      <c r="E116" s="21"/>
      <c r="F116" s="21"/>
      <c r="G116" s="21"/>
      <c r="H116" s="22" t="s">
        <v>88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3" t="s">
        <v>89</v>
      </c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5"/>
      <c r="AZ116" s="89" t="s">
        <v>112</v>
      </c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1"/>
      <c r="BT116" s="57" t="s">
        <v>112</v>
      </c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6"/>
      <c r="CK116" s="57" t="s">
        <v>112</v>
      </c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6"/>
    </row>
    <row r="117" spans="1:106" s="1" customFormat="1" ht="48" customHeight="1" x14ac:dyDescent="0.2">
      <c r="A117" s="21" t="s">
        <v>90</v>
      </c>
      <c r="B117" s="21"/>
      <c r="C117" s="21"/>
      <c r="D117" s="21"/>
      <c r="E117" s="21"/>
      <c r="F117" s="21"/>
      <c r="G117" s="21"/>
      <c r="H117" s="22" t="s">
        <v>91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3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5"/>
      <c r="AZ117" s="89" t="s">
        <v>112</v>
      </c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1"/>
      <c r="BT117" s="57" t="s">
        <v>112</v>
      </c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6"/>
      <c r="CK117" s="57" t="s">
        <v>112</v>
      </c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6"/>
    </row>
    <row r="118" spans="1:106" s="1" customFormat="1" ht="27.75" customHeight="1" x14ac:dyDescent="0.2">
      <c r="A118" s="21" t="s">
        <v>92</v>
      </c>
      <c r="B118" s="21"/>
      <c r="C118" s="21"/>
      <c r="D118" s="21"/>
      <c r="E118" s="21"/>
      <c r="F118" s="21"/>
      <c r="G118" s="21"/>
      <c r="H118" s="22" t="s">
        <v>93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3" t="s">
        <v>81</v>
      </c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5"/>
      <c r="AZ118" s="29">
        <v>0</v>
      </c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1"/>
      <c r="BT118" s="32">
        <v>40602.786999999997</v>
      </c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4"/>
      <c r="CK118" s="32">
        <v>40675.277000000002</v>
      </c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4"/>
    </row>
    <row r="119" spans="1:106" s="1" customFormat="1" ht="27.75" customHeight="1" x14ac:dyDescent="0.2">
      <c r="A119" s="21" t="s">
        <v>94</v>
      </c>
      <c r="B119" s="21"/>
      <c r="C119" s="21"/>
      <c r="D119" s="21"/>
      <c r="E119" s="21"/>
      <c r="F119" s="21"/>
      <c r="G119" s="21"/>
      <c r="H119" s="22" t="s">
        <v>95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3" t="s">
        <v>81</v>
      </c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5"/>
      <c r="AZ119" s="29">
        <v>598783.29908999999</v>
      </c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1"/>
      <c r="BT119" s="32">
        <v>33563.067000000003</v>
      </c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4"/>
      <c r="CK119" s="32">
        <v>81640.983999999997</v>
      </c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4"/>
    </row>
    <row r="120" spans="1:106" s="1" customFormat="1" ht="27.75" customHeight="1" x14ac:dyDescent="0.2">
      <c r="A120" s="21" t="s">
        <v>96</v>
      </c>
      <c r="B120" s="21"/>
      <c r="C120" s="21"/>
      <c r="D120" s="21"/>
      <c r="E120" s="21"/>
      <c r="F120" s="21"/>
      <c r="G120" s="21"/>
      <c r="H120" s="22" t="s">
        <v>111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3" t="s">
        <v>81</v>
      </c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5"/>
      <c r="AZ120" s="29" t="s">
        <v>112</v>
      </c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1"/>
      <c r="BT120" s="32" t="s">
        <v>112</v>
      </c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4"/>
      <c r="CK120" s="32" t="s">
        <v>112</v>
      </c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4"/>
    </row>
    <row r="121" spans="1:106" s="1" customFormat="1" ht="12.75" x14ac:dyDescent="0.2">
      <c r="A121" s="21" t="s">
        <v>97</v>
      </c>
      <c r="B121" s="21"/>
      <c r="C121" s="21"/>
      <c r="D121" s="21"/>
      <c r="E121" s="21"/>
      <c r="F121" s="21"/>
      <c r="G121" s="21"/>
      <c r="H121" s="22" t="s">
        <v>129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3" t="s">
        <v>81</v>
      </c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5"/>
      <c r="AZ121" s="92">
        <v>0</v>
      </c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4"/>
      <c r="BT121" s="32">
        <v>42571.591999999997</v>
      </c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4"/>
      <c r="CK121" s="32">
        <v>47038.034</v>
      </c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4"/>
    </row>
    <row r="122" spans="1:106" s="1" customFormat="1" ht="54" customHeight="1" x14ac:dyDescent="0.2">
      <c r="A122" s="21" t="s">
        <v>98</v>
      </c>
      <c r="B122" s="21"/>
      <c r="C122" s="21"/>
      <c r="D122" s="21"/>
      <c r="E122" s="21"/>
      <c r="F122" s="21"/>
      <c r="G122" s="21"/>
      <c r="H122" s="22" t="s">
        <v>99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3" t="s">
        <v>100</v>
      </c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5"/>
      <c r="AZ122" s="95" t="s">
        <v>112</v>
      </c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7"/>
      <c r="BT122" s="23" t="s">
        <v>112</v>
      </c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5"/>
      <c r="CK122" s="23" t="s">
        <v>112</v>
      </c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5"/>
    </row>
    <row r="123" spans="1:106" s="1" customFormat="1" ht="80.25" customHeight="1" x14ac:dyDescent="0.2">
      <c r="A123" s="21" t="s">
        <v>101</v>
      </c>
      <c r="B123" s="21"/>
      <c r="C123" s="21"/>
      <c r="D123" s="21"/>
      <c r="E123" s="21"/>
      <c r="F123" s="21"/>
      <c r="G123" s="21"/>
      <c r="H123" s="22" t="s">
        <v>102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3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5"/>
      <c r="AZ123" s="57" t="s">
        <v>135</v>
      </c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6"/>
      <c r="BT123" s="57" t="s">
        <v>135</v>
      </c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6"/>
      <c r="CK123" s="57" t="s">
        <v>135</v>
      </c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6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45" t="s">
        <v>103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60" customHeight="1" x14ac:dyDescent="0.25">
      <c r="A127" s="98" t="s">
        <v>17</v>
      </c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9"/>
      <c r="AJ127" s="102" t="s">
        <v>18</v>
      </c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9"/>
      <c r="AZ127" s="104" t="s">
        <v>123</v>
      </c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6"/>
      <c r="BR127" s="104" t="s">
        <v>124</v>
      </c>
      <c r="BS127" s="105"/>
      <c r="BT127" s="105"/>
      <c r="BU127" s="105"/>
      <c r="BV127" s="105"/>
      <c r="BW127" s="105"/>
      <c r="BX127" s="105"/>
      <c r="BY127" s="105"/>
      <c r="BZ127" s="105"/>
      <c r="CA127" s="105"/>
      <c r="CB127" s="105"/>
      <c r="CC127" s="105"/>
      <c r="CD127" s="105"/>
      <c r="CE127" s="105"/>
      <c r="CF127" s="105"/>
      <c r="CG127" s="105"/>
      <c r="CH127" s="105"/>
      <c r="CI127" s="106"/>
      <c r="CJ127" s="104" t="s">
        <v>125</v>
      </c>
      <c r="CK127" s="105"/>
      <c r="CL127" s="105"/>
      <c r="CM127" s="105"/>
      <c r="CN127" s="105"/>
      <c r="CO127" s="105"/>
      <c r="CP127" s="105"/>
      <c r="CQ127" s="105"/>
      <c r="CR127" s="105"/>
      <c r="CS127" s="105"/>
      <c r="CT127" s="105"/>
      <c r="CU127" s="105"/>
      <c r="CV127" s="105"/>
      <c r="CW127" s="105"/>
      <c r="CX127" s="105"/>
      <c r="CY127" s="105"/>
      <c r="CZ127" s="105"/>
      <c r="DA127" s="106"/>
    </row>
    <row r="128" spans="1:106" ht="54.6" customHeight="1" x14ac:dyDescent="0.25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1"/>
      <c r="AJ128" s="103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1"/>
      <c r="AZ128" s="104" t="s">
        <v>27</v>
      </c>
      <c r="BA128" s="105"/>
      <c r="BB128" s="105"/>
      <c r="BC128" s="105"/>
      <c r="BD128" s="105"/>
      <c r="BE128" s="105"/>
      <c r="BF128" s="105"/>
      <c r="BG128" s="105"/>
      <c r="BH128" s="106"/>
      <c r="BI128" s="104" t="s">
        <v>28</v>
      </c>
      <c r="BJ128" s="105"/>
      <c r="BK128" s="105"/>
      <c r="BL128" s="105"/>
      <c r="BM128" s="105"/>
      <c r="BN128" s="105"/>
      <c r="BO128" s="105"/>
      <c r="BP128" s="105"/>
      <c r="BQ128" s="106"/>
      <c r="BR128" s="104" t="s">
        <v>27</v>
      </c>
      <c r="BS128" s="105"/>
      <c r="BT128" s="105"/>
      <c r="BU128" s="105"/>
      <c r="BV128" s="105"/>
      <c r="BW128" s="105"/>
      <c r="BX128" s="105"/>
      <c r="BY128" s="105"/>
      <c r="BZ128" s="106"/>
      <c r="CA128" s="104" t="s">
        <v>28</v>
      </c>
      <c r="CB128" s="105"/>
      <c r="CC128" s="105"/>
      <c r="CD128" s="105"/>
      <c r="CE128" s="105"/>
      <c r="CF128" s="105"/>
      <c r="CG128" s="105"/>
      <c r="CH128" s="105"/>
      <c r="CI128" s="106"/>
      <c r="CJ128" s="104" t="s">
        <v>27</v>
      </c>
      <c r="CK128" s="105"/>
      <c r="CL128" s="105"/>
      <c r="CM128" s="105"/>
      <c r="CN128" s="105"/>
      <c r="CO128" s="105"/>
      <c r="CP128" s="105"/>
      <c r="CQ128" s="105"/>
      <c r="CR128" s="106"/>
      <c r="CS128" s="104" t="s">
        <v>28</v>
      </c>
      <c r="CT128" s="105"/>
      <c r="CU128" s="105"/>
      <c r="CV128" s="105"/>
      <c r="CW128" s="105"/>
      <c r="CX128" s="105"/>
      <c r="CY128" s="105"/>
      <c r="CZ128" s="105"/>
      <c r="DA128" s="106"/>
    </row>
    <row r="129" spans="1:106" ht="27" customHeight="1" x14ac:dyDescent="0.25">
      <c r="A129" s="107" t="s">
        <v>19</v>
      </c>
      <c r="B129" s="107"/>
      <c r="C129" s="107"/>
      <c r="D129" s="107"/>
      <c r="E129" s="107"/>
      <c r="F129" s="107"/>
      <c r="G129" s="108" t="s">
        <v>104</v>
      </c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9"/>
      <c r="AJ129" s="95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7"/>
      <c r="AZ129" s="95"/>
      <c r="BA129" s="96"/>
      <c r="BB129" s="96"/>
      <c r="BC129" s="96"/>
      <c r="BD129" s="96"/>
      <c r="BE129" s="96"/>
      <c r="BF129" s="96"/>
      <c r="BG129" s="96"/>
      <c r="BH129" s="97"/>
      <c r="BI129" s="95"/>
      <c r="BJ129" s="96"/>
      <c r="BK129" s="96"/>
      <c r="BL129" s="96"/>
      <c r="BM129" s="96"/>
      <c r="BN129" s="96"/>
      <c r="BO129" s="96"/>
      <c r="BP129" s="96"/>
      <c r="BQ129" s="97"/>
      <c r="BR129" s="95"/>
      <c r="BS129" s="96"/>
      <c r="BT129" s="96"/>
      <c r="BU129" s="96"/>
      <c r="BV129" s="96"/>
      <c r="BW129" s="96"/>
      <c r="BX129" s="96"/>
      <c r="BY129" s="96"/>
      <c r="BZ129" s="97"/>
      <c r="CA129" s="95"/>
      <c r="CB129" s="96"/>
      <c r="CC129" s="96"/>
      <c r="CD129" s="96"/>
      <c r="CE129" s="96"/>
      <c r="CF129" s="96"/>
      <c r="CG129" s="96"/>
      <c r="CH129" s="96"/>
      <c r="CI129" s="97"/>
      <c r="CJ129" s="95"/>
      <c r="CK129" s="96"/>
      <c r="CL129" s="96"/>
      <c r="CM129" s="96"/>
      <c r="CN129" s="96"/>
      <c r="CO129" s="96"/>
      <c r="CP129" s="96"/>
      <c r="CQ129" s="96"/>
      <c r="CR129" s="97"/>
      <c r="CS129" s="95"/>
      <c r="CT129" s="96"/>
      <c r="CU129" s="96"/>
      <c r="CV129" s="96"/>
      <c r="CW129" s="96"/>
      <c r="CX129" s="96"/>
      <c r="CY129" s="96"/>
      <c r="CZ129" s="96"/>
      <c r="DA129" s="97"/>
    </row>
    <row r="130" spans="1:106" ht="56.25" customHeight="1" x14ac:dyDescent="0.25">
      <c r="A130" s="107" t="s">
        <v>22</v>
      </c>
      <c r="B130" s="107"/>
      <c r="C130" s="107"/>
      <c r="D130" s="107"/>
      <c r="E130" s="107"/>
      <c r="F130" s="107"/>
      <c r="G130" s="108" t="s">
        <v>105</v>
      </c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9"/>
      <c r="AJ130" s="95" t="s">
        <v>106</v>
      </c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7"/>
      <c r="AZ130" s="110">
        <v>234.68</v>
      </c>
      <c r="BA130" s="111"/>
      <c r="BB130" s="111"/>
      <c r="BC130" s="111"/>
      <c r="BD130" s="111"/>
      <c r="BE130" s="111"/>
      <c r="BF130" s="111"/>
      <c r="BG130" s="111"/>
      <c r="BH130" s="112"/>
      <c r="BI130" s="110">
        <v>234.68</v>
      </c>
      <c r="BJ130" s="111"/>
      <c r="BK130" s="111"/>
      <c r="BL130" s="111"/>
      <c r="BM130" s="111"/>
      <c r="BN130" s="111"/>
      <c r="BO130" s="111"/>
      <c r="BP130" s="111"/>
      <c r="BQ130" s="112"/>
      <c r="BR130" s="110">
        <v>234.68</v>
      </c>
      <c r="BS130" s="111"/>
      <c r="BT130" s="111"/>
      <c r="BU130" s="111"/>
      <c r="BV130" s="111"/>
      <c r="BW130" s="111"/>
      <c r="BX130" s="111"/>
      <c r="BY130" s="111"/>
      <c r="BZ130" s="112"/>
      <c r="CA130" s="110">
        <v>245.68</v>
      </c>
      <c r="CB130" s="111"/>
      <c r="CC130" s="111"/>
      <c r="CD130" s="111"/>
      <c r="CE130" s="111"/>
      <c r="CF130" s="111"/>
      <c r="CG130" s="111"/>
      <c r="CH130" s="111"/>
      <c r="CI130" s="112"/>
      <c r="CJ130" s="110">
        <v>245.68</v>
      </c>
      <c r="CK130" s="111"/>
      <c r="CL130" s="111"/>
      <c r="CM130" s="111"/>
      <c r="CN130" s="111"/>
      <c r="CO130" s="111"/>
      <c r="CP130" s="111"/>
      <c r="CQ130" s="111"/>
      <c r="CR130" s="112"/>
      <c r="CS130" s="32">
        <v>358.59</v>
      </c>
      <c r="CT130" s="33"/>
      <c r="CU130" s="33"/>
      <c r="CV130" s="33"/>
      <c r="CW130" s="33"/>
      <c r="CX130" s="33"/>
      <c r="CY130" s="33"/>
      <c r="CZ130" s="33"/>
      <c r="DA130" s="34"/>
    </row>
    <row r="131" spans="1:106" ht="69" customHeight="1" x14ac:dyDescent="0.25">
      <c r="A131" s="107" t="s">
        <v>55</v>
      </c>
      <c r="B131" s="107"/>
      <c r="C131" s="107"/>
      <c r="D131" s="107"/>
      <c r="E131" s="107"/>
      <c r="F131" s="107"/>
      <c r="G131" s="108" t="s">
        <v>107</v>
      </c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9"/>
      <c r="AJ131" s="95" t="s">
        <v>106</v>
      </c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7"/>
      <c r="AZ131" s="110">
        <v>154.16</v>
      </c>
      <c r="BA131" s="111"/>
      <c r="BB131" s="111"/>
      <c r="BC131" s="111"/>
      <c r="BD131" s="111"/>
      <c r="BE131" s="111"/>
      <c r="BF131" s="111"/>
      <c r="BG131" s="111"/>
      <c r="BH131" s="112"/>
      <c r="BI131" s="110">
        <v>154.16</v>
      </c>
      <c r="BJ131" s="111"/>
      <c r="BK131" s="111"/>
      <c r="BL131" s="111"/>
      <c r="BM131" s="111"/>
      <c r="BN131" s="111"/>
      <c r="BO131" s="111"/>
      <c r="BP131" s="111"/>
      <c r="BQ131" s="112"/>
      <c r="BR131" s="110">
        <v>154.16</v>
      </c>
      <c r="BS131" s="111"/>
      <c r="BT131" s="111"/>
      <c r="BU131" s="111"/>
      <c r="BV131" s="111"/>
      <c r="BW131" s="111"/>
      <c r="BX131" s="111"/>
      <c r="BY131" s="111"/>
      <c r="BZ131" s="112"/>
      <c r="CA131" s="113">
        <v>201.1</v>
      </c>
      <c r="CB131" s="114"/>
      <c r="CC131" s="114"/>
      <c r="CD131" s="114"/>
      <c r="CE131" s="114"/>
      <c r="CF131" s="114"/>
      <c r="CG131" s="114"/>
      <c r="CH131" s="114"/>
      <c r="CI131" s="115"/>
      <c r="CJ131" s="32">
        <v>201.1</v>
      </c>
      <c r="CK131" s="33"/>
      <c r="CL131" s="33"/>
      <c r="CM131" s="33"/>
      <c r="CN131" s="33"/>
      <c r="CO131" s="33"/>
      <c r="CP131" s="33"/>
      <c r="CQ131" s="33"/>
      <c r="CR131" s="34"/>
      <c r="CS131" s="32">
        <v>840.02</v>
      </c>
      <c r="CT131" s="33"/>
      <c r="CU131" s="33"/>
      <c r="CV131" s="33"/>
      <c r="CW131" s="33"/>
      <c r="CX131" s="33"/>
      <c r="CY131" s="33"/>
      <c r="CZ131" s="33"/>
      <c r="DA131" s="34"/>
    </row>
    <row r="132" spans="1:106" ht="28.15" customHeight="1" x14ac:dyDescent="0.25">
      <c r="A132" s="107" t="s">
        <v>60</v>
      </c>
      <c r="B132" s="107"/>
      <c r="C132" s="107"/>
      <c r="D132" s="107"/>
      <c r="E132" s="107"/>
      <c r="F132" s="107"/>
      <c r="G132" s="108" t="s">
        <v>108</v>
      </c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9"/>
      <c r="AJ132" s="95" t="s">
        <v>106</v>
      </c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7"/>
      <c r="AZ132" s="116"/>
      <c r="BA132" s="117"/>
      <c r="BB132" s="117"/>
      <c r="BC132" s="117"/>
      <c r="BD132" s="117"/>
      <c r="BE132" s="117"/>
      <c r="BF132" s="117"/>
      <c r="BG132" s="117"/>
      <c r="BH132" s="118"/>
      <c r="BI132" s="116"/>
      <c r="BJ132" s="117"/>
      <c r="BK132" s="117"/>
      <c r="BL132" s="117"/>
      <c r="BM132" s="117"/>
      <c r="BN132" s="117"/>
      <c r="BO132" s="117"/>
      <c r="BP132" s="117"/>
      <c r="BQ132" s="118"/>
      <c r="BR132" s="116"/>
      <c r="BS132" s="117"/>
      <c r="BT132" s="117"/>
      <c r="BU132" s="117"/>
      <c r="BV132" s="117"/>
      <c r="BW132" s="117"/>
      <c r="BX132" s="117"/>
      <c r="BY132" s="117"/>
      <c r="BZ132" s="118"/>
      <c r="CA132" s="116"/>
      <c r="CB132" s="117"/>
      <c r="CC132" s="117"/>
      <c r="CD132" s="117"/>
      <c r="CE132" s="117"/>
      <c r="CF132" s="117"/>
      <c r="CG132" s="117"/>
      <c r="CH132" s="117"/>
      <c r="CI132" s="118"/>
      <c r="CJ132" s="116"/>
      <c r="CK132" s="117"/>
      <c r="CL132" s="117"/>
      <c r="CM132" s="117"/>
      <c r="CN132" s="117"/>
      <c r="CO132" s="117"/>
      <c r="CP132" s="117"/>
      <c r="CQ132" s="117"/>
      <c r="CR132" s="118"/>
      <c r="CS132" s="116"/>
      <c r="CT132" s="117"/>
      <c r="CU132" s="117"/>
      <c r="CV132" s="117"/>
      <c r="CW132" s="117"/>
      <c r="CX132" s="117"/>
      <c r="CY132" s="117"/>
      <c r="CZ132" s="117"/>
      <c r="DA132" s="118"/>
    </row>
    <row r="133" spans="1:106" ht="28.5" customHeight="1" x14ac:dyDescent="0.25">
      <c r="A133" s="107"/>
      <c r="B133" s="107"/>
      <c r="C133" s="107"/>
      <c r="D133" s="107"/>
      <c r="E133" s="107"/>
      <c r="F133" s="107"/>
      <c r="G133" s="108" t="s">
        <v>57</v>
      </c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9"/>
      <c r="AJ133" s="95" t="s">
        <v>106</v>
      </c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7"/>
      <c r="AZ133" s="32">
        <v>389.01</v>
      </c>
      <c r="BA133" s="33"/>
      <c r="BB133" s="33"/>
      <c r="BC133" s="33"/>
      <c r="BD133" s="33"/>
      <c r="BE133" s="33"/>
      <c r="BF133" s="33"/>
      <c r="BG133" s="33"/>
      <c r="BH133" s="34"/>
      <c r="BI133" s="110">
        <v>594.77</v>
      </c>
      <c r="BJ133" s="111"/>
      <c r="BK133" s="111"/>
      <c r="BL133" s="111"/>
      <c r="BM133" s="111"/>
      <c r="BN133" s="111"/>
      <c r="BO133" s="111"/>
      <c r="BP133" s="111"/>
      <c r="BQ133" s="112"/>
      <c r="BR133" s="110">
        <v>535.46</v>
      </c>
      <c r="BS133" s="111"/>
      <c r="BT133" s="111"/>
      <c r="BU133" s="111"/>
      <c r="BV133" s="111"/>
      <c r="BW133" s="111"/>
      <c r="BX133" s="111"/>
      <c r="BY133" s="111"/>
      <c r="BZ133" s="112"/>
      <c r="CA133" s="110">
        <v>574.23</v>
      </c>
      <c r="CB133" s="111"/>
      <c r="CC133" s="111"/>
      <c r="CD133" s="111"/>
      <c r="CE133" s="111"/>
      <c r="CF133" s="111"/>
      <c r="CG133" s="111"/>
      <c r="CH133" s="111"/>
      <c r="CI133" s="112"/>
      <c r="CJ133" s="29">
        <v>540.53</v>
      </c>
      <c r="CK133" s="30"/>
      <c r="CL133" s="30"/>
      <c r="CM133" s="30"/>
      <c r="CN133" s="30"/>
      <c r="CO133" s="30"/>
      <c r="CP133" s="30"/>
      <c r="CQ133" s="30"/>
      <c r="CR133" s="31"/>
      <c r="CS133" s="32">
        <v>819.09</v>
      </c>
      <c r="CT133" s="33"/>
      <c r="CU133" s="33"/>
      <c r="CV133" s="33"/>
      <c r="CW133" s="33"/>
      <c r="CX133" s="33"/>
      <c r="CY133" s="33"/>
      <c r="CZ133" s="33"/>
      <c r="DA133" s="34"/>
    </row>
    <row r="134" spans="1:106" ht="27.75" customHeight="1" x14ac:dyDescent="0.25">
      <c r="A134" s="107"/>
      <c r="B134" s="107"/>
      <c r="C134" s="107"/>
      <c r="D134" s="107"/>
      <c r="E134" s="107"/>
      <c r="F134" s="107"/>
      <c r="G134" s="108" t="s">
        <v>58</v>
      </c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9"/>
      <c r="AJ134" s="95" t="s">
        <v>106</v>
      </c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7"/>
      <c r="AZ134" s="32">
        <v>135</v>
      </c>
      <c r="BA134" s="33"/>
      <c r="BB134" s="33"/>
      <c r="BC134" s="33"/>
      <c r="BD134" s="33"/>
      <c r="BE134" s="33"/>
      <c r="BF134" s="33"/>
      <c r="BG134" s="33"/>
      <c r="BH134" s="34"/>
      <c r="BI134" s="110">
        <v>198.26</v>
      </c>
      <c r="BJ134" s="111"/>
      <c r="BK134" s="111"/>
      <c r="BL134" s="111"/>
      <c r="BM134" s="111"/>
      <c r="BN134" s="111"/>
      <c r="BO134" s="111"/>
      <c r="BP134" s="111"/>
      <c r="BQ134" s="112"/>
      <c r="BR134" s="110">
        <v>198.26</v>
      </c>
      <c r="BS134" s="111"/>
      <c r="BT134" s="111"/>
      <c r="BU134" s="111"/>
      <c r="BV134" s="111"/>
      <c r="BW134" s="111"/>
      <c r="BX134" s="111"/>
      <c r="BY134" s="111"/>
      <c r="BZ134" s="112"/>
      <c r="CA134" s="110">
        <v>191.41</v>
      </c>
      <c r="CB134" s="111"/>
      <c r="CC134" s="111"/>
      <c r="CD134" s="111"/>
      <c r="CE134" s="111"/>
      <c r="CF134" s="111"/>
      <c r="CG134" s="111"/>
      <c r="CH134" s="111"/>
      <c r="CI134" s="112"/>
      <c r="CJ134" s="95">
        <v>191.41</v>
      </c>
      <c r="CK134" s="96"/>
      <c r="CL134" s="96"/>
      <c r="CM134" s="96"/>
      <c r="CN134" s="96"/>
      <c r="CO134" s="96"/>
      <c r="CP134" s="96"/>
      <c r="CQ134" s="96"/>
      <c r="CR134" s="97"/>
      <c r="CS134" s="32">
        <v>273.02999999999997</v>
      </c>
      <c r="CT134" s="33"/>
      <c r="CU134" s="33"/>
      <c r="CV134" s="33"/>
      <c r="CW134" s="33"/>
      <c r="CX134" s="33"/>
      <c r="CY134" s="33"/>
      <c r="CZ134" s="33"/>
      <c r="DA134" s="34"/>
    </row>
    <row r="135" spans="1:106" ht="24" customHeight="1" x14ac:dyDescent="0.25">
      <c r="A135" s="107"/>
      <c r="B135" s="107"/>
      <c r="C135" s="107"/>
      <c r="D135" s="107"/>
      <c r="E135" s="107"/>
      <c r="F135" s="107"/>
      <c r="G135" s="108" t="s">
        <v>59</v>
      </c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9"/>
      <c r="AJ135" s="95" t="s">
        <v>106</v>
      </c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7"/>
      <c r="AZ135" s="32">
        <v>129.66999999999999</v>
      </c>
      <c r="BA135" s="33"/>
      <c r="BB135" s="33"/>
      <c r="BC135" s="33"/>
      <c r="BD135" s="33"/>
      <c r="BE135" s="33"/>
      <c r="BF135" s="33"/>
      <c r="BG135" s="33"/>
      <c r="BH135" s="34"/>
      <c r="BI135" s="110">
        <v>198.26</v>
      </c>
      <c r="BJ135" s="111"/>
      <c r="BK135" s="111"/>
      <c r="BL135" s="111"/>
      <c r="BM135" s="111"/>
      <c r="BN135" s="111"/>
      <c r="BO135" s="111"/>
      <c r="BP135" s="111"/>
      <c r="BQ135" s="112"/>
      <c r="BR135" s="110">
        <v>178.49</v>
      </c>
      <c r="BS135" s="111"/>
      <c r="BT135" s="111"/>
      <c r="BU135" s="111"/>
      <c r="BV135" s="111"/>
      <c r="BW135" s="111"/>
      <c r="BX135" s="111"/>
      <c r="BY135" s="111"/>
      <c r="BZ135" s="112"/>
      <c r="CA135" s="110">
        <v>191.41</v>
      </c>
      <c r="CB135" s="111"/>
      <c r="CC135" s="111"/>
      <c r="CD135" s="111"/>
      <c r="CE135" s="111"/>
      <c r="CF135" s="111"/>
      <c r="CG135" s="111"/>
      <c r="CH135" s="111"/>
      <c r="CI135" s="112"/>
      <c r="CJ135" s="29">
        <v>180.18</v>
      </c>
      <c r="CK135" s="30"/>
      <c r="CL135" s="30"/>
      <c r="CM135" s="30"/>
      <c r="CN135" s="30"/>
      <c r="CO135" s="30"/>
      <c r="CP135" s="30"/>
      <c r="CQ135" s="30"/>
      <c r="CR135" s="31"/>
      <c r="CS135" s="32">
        <v>273.02999999999997</v>
      </c>
      <c r="CT135" s="33"/>
      <c r="CU135" s="33"/>
      <c r="CV135" s="33"/>
      <c r="CW135" s="33"/>
      <c r="CX135" s="33"/>
      <c r="CY135" s="33"/>
      <c r="CZ135" s="33"/>
      <c r="DA135" s="34"/>
    </row>
    <row r="136" spans="1:106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06" s="12" customFormat="1" x14ac:dyDescent="0.2">
      <c r="A137" s="8" t="s">
        <v>109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06" s="13" customFormat="1" ht="12.75" x14ac:dyDescent="0.2">
      <c r="A138" s="16" t="s">
        <v>110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</row>
    <row r="139" spans="1:106" s="13" customFormat="1" ht="32.25" customHeight="1" x14ac:dyDescent="0.2">
      <c r="A139" s="20" t="s">
        <v>113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</row>
    <row r="140" spans="1:106" ht="80.25" customHeight="1" x14ac:dyDescent="0.25">
      <c r="A140" s="20" t="s">
        <v>130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</row>
    <row r="141" spans="1:106" ht="33.75" customHeight="1" x14ac:dyDescent="0.25">
      <c r="A141" s="20" t="s">
        <v>132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</row>
    <row r="142" spans="1:106" ht="21.75" customHeight="1" x14ac:dyDescent="0.25">
      <c r="A142" s="20" t="s">
        <v>137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</row>
  </sheetData>
  <mergeCells count="662">
    <mergeCell ref="A139:DB139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A142:DB142"/>
    <mergeCell ref="A140:DB140"/>
    <mergeCell ref="A141:DB141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</mergeCells>
  <hyperlinks>
    <hyperlink ref="AF24" r:id="rId1" display="post@ab.mrsks.ru"/>
  </hyperlinks>
  <pageMargins left="0.78740157480314965" right="0.51181102362204722" top="0.59055118110236227" bottom="0.39370078740157483" header="0.19685039370078741" footer="0.19685039370078741"/>
  <pageSetup paperSize="9" scale="80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год</vt:lpstr>
      <vt:lpstr>'2021 год'!Заголовки_для_печати</vt:lpstr>
      <vt:lpstr>'2021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2020-02-06T09:50:56Z</cp:lastPrinted>
  <dcterms:created xsi:type="dcterms:W3CDTF">2019-04-06T05:55:17Z</dcterms:created>
  <dcterms:modified xsi:type="dcterms:W3CDTF">2020-11-06T08:49:45Z</dcterms:modified>
</cp:coreProperties>
</file>